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_leon\Desktop\Приказ КТРиС от 12.04.2021 № п-КТРиС-35\"/>
    </mc:Choice>
  </mc:AlternateContent>
  <bookViews>
    <workbookView xWindow="0" yWindow="0" windowWidth="28800" windowHeight="12345" tabRatio="708" firstSheet="1" activeTab="1"/>
  </bookViews>
  <sheets>
    <sheet name="План с правками ОЛ" sheetId="18" state="hidden" r:id="rId1"/>
    <sheet name="План " sheetId="19" r:id="rId2"/>
    <sheet name="Приложение 5" sheetId="16" state="hidden" r:id="rId3"/>
    <sheet name="пример" sheetId="8" state="hidden" r:id="rId4"/>
    <sheet name="квартальный отчет Вариант 1" sheetId="4" state="hidden" r:id="rId5"/>
  </sheets>
  <definedNames>
    <definedName name="_xlnm._FilterDatabase" localSheetId="1" hidden="1">'План '!$A$7:$P$34</definedName>
    <definedName name="_xlnm._FilterDatabase" localSheetId="3" hidden="1">пример!$A$3:$O$16</definedName>
    <definedName name="километр" localSheetId="4">#REF!</definedName>
    <definedName name="километр" localSheetId="1">#REF!</definedName>
    <definedName name="километр" localSheetId="0">#REF!</definedName>
    <definedName name="километр" localSheetId="3">#REF!</definedName>
    <definedName name="километр">#REF!</definedName>
    <definedName name="_xlnm.Print_Area" localSheetId="1">'План '!$A$1:$N$34</definedName>
    <definedName name="_xlnm.Print_Area" localSheetId="0">'План с правками ОЛ'!$A$1:$O$32</definedName>
  </definedNames>
  <calcPr calcId="162913"/>
</workbook>
</file>

<file path=xl/calcChain.xml><?xml version="1.0" encoding="utf-8"?>
<calcChain xmlns="http://schemas.openxmlformats.org/spreadsheetml/2006/main">
  <c r="L11" i="19" l="1"/>
  <c r="L23" i="19"/>
  <c r="L21" i="19" l="1"/>
  <c r="L20" i="19" l="1"/>
  <c r="L18" i="19" l="1"/>
  <c r="N26" i="19" l="1"/>
  <c r="M26" i="19"/>
  <c r="J31" i="19"/>
  <c r="N9" i="19"/>
  <c r="J26" i="19"/>
  <c r="I32" i="19"/>
  <c r="I31" i="19" s="1"/>
  <c r="N8" i="19" l="1"/>
  <c r="L34" i="19" l="1"/>
  <c r="L33" i="19"/>
  <c r="N32" i="19"/>
  <c r="N31" i="19" s="1"/>
  <c r="M32" i="19"/>
  <c r="M31" i="19" s="1"/>
  <c r="L30" i="19"/>
  <c r="N29" i="19"/>
  <c r="N28" i="19" s="1"/>
  <c r="M29" i="19"/>
  <c r="M28" i="19" s="1"/>
  <c r="I29" i="19"/>
  <c r="I28" i="19" s="1"/>
  <c r="L27" i="19"/>
  <c r="L26" i="19"/>
  <c r="K26" i="19"/>
  <c r="L25" i="19"/>
  <c r="L24" i="19"/>
  <c r="L22" i="19"/>
  <c r="L19" i="19"/>
  <c r="L17" i="19"/>
  <c r="L16" i="19"/>
  <c r="L15" i="19"/>
  <c r="L14" i="19"/>
  <c r="L13" i="19"/>
  <c r="L12" i="19"/>
  <c r="L10" i="19"/>
  <c r="M9" i="19"/>
  <c r="M8" i="19" s="1"/>
  <c r="I9" i="19"/>
  <c r="I8" i="19" s="1"/>
  <c r="K26" i="18"/>
  <c r="L26" i="18"/>
  <c r="L9" i="19" l="1"/>
  <c r="L8" i="19" s="1"/>
  <c r="L29" i="19"/>
  <c r="L28" i="19" s="1"/>
  <c r="L32" i="19"/>
  <c r="L31" i="19" s="1"/>
  <c r="L24" i="18"/>
  <c r="L25" i="18"/>
  <c r="L23" i="18"/>
  <c r="K8" i="18"/>
  <c r="I8" i="18"/>
  <c r="O8" i="18"/>
  <c r="N8" i="18"/>
  <c r="M8" i="18"/>
  <c r="M30" i="18" l="1"/>
  <c r="N30" i="18"/>
  <c r="O30" i="18"/>
  <c r="K30" i="18"/>
  <c r="L32" i="18"/>
  <c r="L31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9" i="18"/>
  <c r="K28" i="18"/>
  <c r="K7" i="18" s="1"/>
  <c r="M28" i="18"/>
  <c r="M7" i="18" s="1"/>
  <c r="N28" i="18"/>
  <c r="O28" i="18"/>
  <c r="I28" i="18"/>
  <c r="L27" i="18"/>
  <c r="L8" i="18" l="1"/>
  <c r="L30" i="18"/>
  <c r="O7" i="18"/>
  <c r="N7" i="18"/>
  <c r="L28" i="18"/>
  <c r="L7" i="18" l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<sst xmlns="http://schemas.openxmlformats.org/spreadsheetml/2006/main" count="531" uniqueCount="157">
  <si>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</si>
  <si>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</si>
  <si>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</si>
  <si>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</si>
  <si>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</si>
  <si>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</si>
  <si>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</si>
  <si>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</si>
  <si>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</si>
  <si>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</si>
  <si>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</si>
  <si>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</si>
  <si>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</si>
  <si>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</si>
  <si>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</si>
  <si>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</si>
  <si>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</si>
  <si>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</si>
  <si>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</si>
  <si>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</si>
  <si>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</si>
  <si>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</si>
  <si>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</si>
  <si>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</si>
  <si>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</si>
  <si>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</si>
  <si>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</si>
  <si>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</si>
  <si>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</si>
  <si>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</si>
  <si>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</si>
  <si>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</si>
  <si>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</si>
  <si>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</si>
  <si>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</si>
  <si>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</si>
  <si>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</si>
  <si>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</si>
  <si>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</si>
  <si>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</si>
  <si>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</si>
  <si>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</si>
  <si>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</si>
  <si>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</si>
  <si>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</si>
  <si>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</si>
  <si>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</si>
  <si>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</si>
  <si>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</si>
  <si>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</si>
  <si>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</si>
  <si>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</si>
  <si>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</si>
  <si>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</si>
  <si>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</si>
  <si>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</si>
  <si>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</si>
  <si>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</si>
  <si>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</si>
  <si>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</si>
  <si>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</si>
  <si>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</si>
  <si>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</si>
  <si>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</si>
  <si>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</si>
  <si>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</si>
  <si>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</si>
  <si>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</si>
  <si>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</si>
  <si>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</si>
  <si>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</si>
  <si>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</si>
  <si>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</si>
  <si>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</si>
  <si>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</si>
  <si>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</si>
  <si>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</si>
  <si>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</si>
  <si>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</si>
  <si>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</si>
  <si>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</si>
  <si>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</si>
  <si>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</si>
  <si>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</si>
  <si>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</si>
  <si>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КВАРТАЛЬНЫЙ ОТЧЕТ</t>
  </si>
  <si>
    <t>о выполнении мероприятий муниципальной программы</t>
  </si>
  <si>
    <t>Документальное обеспечение реализации Генерального плана города Калининграда</t>
  </si>
  <si>
    <t>Демонтаж материалов рекламного и информационного характера</t>
  </si>
  <si>
    <t>03</t>
  </si>
  <si>
    <t>План реализации</t>
  </si>
  <si>
    <t>Код   основного мероприятия</t>
  </si>
  <si>
    <t>КВСР</t>
  </si>
  <si>
    <t xml:space="preserve">Основное мероприятие / направление расходов / мероприятие </t>
  </si>
  <si>
    <t>Сумма финансового обеспечения по годам реализации,           тыс. руб.</t>
  </si>
  <si>
    <t>Ед. изм.</t>
  </si>
  <si>
    <t>Плановое значение</t>
  </si>
  <si>
    <t>х</t>
  </si>
  <si>
    <t>Подготовка документов территориального планирования, документации п планировке территории</t>
  </si>
  <si>
    <t>Ведение информационных систем обеспечения градостроительной деятельности Калининградской области</t>
  </si>
  <si>
    <t>Подготовка проекта планировки территории с проектом межевания в его составе в целях реконструкции линейного объекта   ул. Арсенальной в г. Калининграде</t>
  </si>
  <si>
    <t xml:space="preserve">Разработка проектов межевания территорий в границах городского округа «Город Калининград» </t>
  </si>
  <si>
    <t>Разработка архитектурно-градостроительных концепций (проектов) развития отдельных территорий городского округа</t>
  </si>
  <si>
    <t>Демонтаж рекламных конструкций, установленных без разрешений, без действующих разрешений (срок действия разрешения истек), бесхозяйных рекламных конструкций</t>
  </si>
  <si>
    <t>у Димы</t>
  </si>
  <si>
    <t>КТРиС</t>
  </si>
  <si>
    <t>КМК</t>
  </si>
  <si>
    <t>273J3315</t>
  </si>
  <si>
    <t>Подготовка проекта межевания территории в границах  ул. Комсомольской –  ул. Марш. Борзова – пр-кт Советский – ул. Космонавта Леонова –                    ул. Молочинского   в г. Калининграде</t>
  </si>
  <si>
    <t>контракт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</si>
  <si>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 в границах ул. Ломоносова – пр-кт Советский ул. Марш. Борзова в Центральном районе                                 г. Калининграда» от 30.10.2019 № 392</t>
  </si>
  <si>
    <t>Подготовка проекта межевания территории в  границах красных линий пр-кта Победы -                            ул. Станочной - ул. Радищева в г. Калининграде</t>
  </si>
  <si>
    <t>Подготовка проекта планировки территории с проектом межевания в его составе по  ул. Баженова в г. Калининграде в целях реализации социально значимых объектов (детского сада, школы)</t>
  </si>
  <si>
    <t>Подготовка проекта планировки территории с проектом межевания в его составе в границах                    ул. А. Суворова - ул. Добрая - железнодорожный путь - ул. Б. Окружная в  г. Калининграде</t>
  </si>
  <si>
    <t>Подготовка проекта планировки территории с проектом межевания в его составе в границах                    ул. Батальной  (от ул. О. Кошевого  до                                   ул. У. Громовой) в г. Калининграде в целях реконструкции линейного объекта - участка                        ул. Батальной</t>
  </si>
  <si>
    <t xml:space="preserve">Подготовка проекта  межевания  территории в районе ул. Карамзина в г. Калининграде </t>
  </si>
  <si>
    <t xml:space="preserve">Подготовка  проекта межевания территории  в границах улиц Тихорецкая – Школьная – Киевская – Великолукская в г.  Калининграде </t>
  </si>
  <si>
    <t xml:space="preserve">Подготовка проекта  межевания  территории в границах улиц Белинского – Бассейная в                                г. Калининграде </t>
  </si>
  <si>
    <t xml:space="preserve">Подготовка проекта межевания  территории в границах улиц Спортивная – Чкалова – Осипенко в            г. Калининграде </t>
  </si>
  <si>
    <t>Подготовка проекта межевания в границах                      ул. И. Сусанина - ул. Сенокосная - ул. Владимирская - внутриквартальный проезд  в г. Калининграде</t>
  </si>
  <si>
    <t>Оценка рыночной стоимости права на заключение договора о развитии застроенных территорий                               в г. Калининграде</t>
  </si>
  <si>
    <t>Подготовка проекта внесения изменений в документацию по планировке территории «Проект  планировки территории с проектом межевания в его составе в границах ул. Державина - ул. Лейт. Катина - ул. Палубная - ул. Бригадная - ул. Воронежская               (мкр. Зеленое) в г. Калининграде»  от 20.10.2017                  № 1543</t>
  </si>
  <si>
    <t>Подготовка проекта внесения изменений в проект межевания территории в составе документации по планировке территории «Проект  планировки территории с проектом межевания в его составе в границах ул. Державина - ул. Лейт. Катина -                         ул. Палубная - ул. Бригадная - ул. Воронежская               (мкр. Зеленое) в г. Калининграде» от 20.10.2017                       № 1543</t>
  </si>
  <si>
    <t>муниципальной программы «Обеспечение градостроительной и архитектурной деятельности в городском округе «Город Калининград» на 2021 год и плановый период 2022-2023гг.»</t>
  </si>
  <si>
    <t>Комплект документации</t>
  </si>
  <si>
    <t>ноябрь 2021</t>
  </si>
  <si>
    <t>Выполнение работ по ведению цифрового дежурного плана и цифровой картографической основы городского округа «Город Калининград»</t>
  </si>
  <si>
    <t>Количество демонтированных рекламных конструкций</t>
  </si>
  <si>
    <t>Количество демонтированных материалов рекламного и информационного характера</t>
  </si>
  <si>
    <t>045</t>
  </si>
  <si>
    <t>802</t>
  </si>
  <si>
    <t>ЛБО на 2021 год 8825,1</t>
  </si>
  <si>
    <t>декабрь 2021</t>
  </si>
  <si>
    <t>декабрь 2022</t>
  </si>
  <si>
    <t>сентябрь 2021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</si>
  <si>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                             в г. Калининграде</t>
  </si>
  <si>
    <t>Администрация городского округа «Город Калининград»</t>
  </si>
  <si>
    <t>CD-диск</t>
  </si>
  <si>
    <t>Разработка архитектурно-градостроительных концепций (проектов) развития отдельных территорий городского округа «Город Калининград»</t>
  </si>
  <si>
    <t>Демонтаж материалов рекламного и информационного характера, нарушающих требования нормативных актов</t>
  </si>
  <si>
    <t>Количество демонтированных рекламных конструкций, материалов рекламного и информационного характера</t>
  </si>
  <si>
    <t>Сумма финансового обеспечения по годам реализации, тыс. руб.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</si>
  <si>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 в г. Калининграде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</si>
  <si>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 в границах ул. Ломоносова – пр-кт Советский ул. Марш. Борзова в Центральном районе  г. Калининграда» от 30.10.2019 № 392</t>
  </si>
  <si>
    <t xml:space="preserve">Подготовка проекта  межевания  территории в границах улиц Белинского – Бассейная в  г. Калининграде </t>
  </si>
  <si>
    <t xml:space="preserve">Подготовка проекта межевания  территории в границах улиц Спортивная – Чкалова – Осипенко в  г. Калининграде </t>
  </si>
  <si>
    <t>Приложение                                                                             к приказу комитета территориального развития и стриотельства                                                                          от «_____» ______________ 2021 № _______</t>
  </si>
  <si>
    <t>Подготовка проекта планировки территории с проектом межевания в его составе в границах  ул. А. Суворова (район ул. Немировича-Данченко –  ул. Качалова) в городе Калининграде»</t>
  </si>
  <si>
    <t>Подготовка проекта внесения изменений в документацию по планировке территории «Проект  планировки территории с проектом межевания в его составе в границах ул. Державина - ул. Лейт. Катина - ул. Палубная - ул. Бригадная -   ул. Воронежская     (мкр. Зеленое) в г. Калининграде»  от 20.10.2017  № 1543</t>
  </si>
  <si>
    <t xml:space="preserve">Подготовка  проекта межевания территории  в границах улиц Тихорецкая – Школьная – Киевская – Великолукская в  г.  Калининграде </t>
  </si>
  <si>
    <t>Подготовка проекта внесения изменений в проект межевания территории в составе документации по планировке территории «Проект  планировки территории с проектом межевания в его составе в границах ул. Державина - ул. Лейт. Катина -  ул. Палубная - ул. Бригадная - ул. Воронежская   (мкр. Зеленое) в г. Калининграде» от 20.10.2017   № 1543</t>
  </si>
  <si>
    <t>Подготовка проекта планировки территории с проектом межевания в его составе в границах   ул. Батальной   (от ул. О. Кошевого  до  ул. У. Громовой) в                                               г. Калининграде в целях реконструкции линейного объекта - участка  ул. Батальной</t>
  </si>
  <si>
    <t>муниципальной программы «Обеспечение градостроительной и архитектурной деятельности в городском округе «Город Калининград» на 2021 год и плановый период                                                                                                                                                                                            2022-2023гг.»</t>
  </si>
  <si>
    <t>Оценка рыночной стоимости права на заключение договора о комплексном развитии  территорий                        в г. Калининграде</t>
  </si>
  <si>
    <t xml:space="preserve">Подготовка проекта межевания территории в районе                               ул. А. Невского - ул. Краснокаменной  в г. Калининграде  </t>
  </si>
  <si>
    <t xml:space="preserve">Разработка проекта планировки территории с проектом межевания в его составе в границах    ул. Энергетиков - железной дороги в   г. Калининграде  в целях размещения транспортно-пересадочного узла «Юго-восток» </t>
  </si>
  <si>
    <t>Подготовка проекта межевания территории в границах                    ул. Ольштынская - пер. Калинина - пр-кта Калинина - пр-кта Ленинский в г. Калининграде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</si>
</sst>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[$-419]mmmm\ yyyy;@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47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3" fillId="4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0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49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vertical="top" wrapText="1"/>
    </xf>
    <xf numFmtId="0" fontId="17" fillId="5" borderId="1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vertical="center" wrapText="1"/>
    </xf>
    <xf numFmtId="0" fontId="16" fillId="5" borderId="0" xfId="0" applyFont="1" applyFill="1" applyAlignment="1">
      <alignment wrapText="1"/>
    </xf>
    <xf numFmtId="0" fontId="18" fillId="5" borderId="1" xfId="0" applyFont="1" applyFill="1" applyBorder="1" applyAlignment="1">
      <alignment horizontal="left" vertical="center" wrapText="1"/>
    </xf>
    <xf numFmtId="2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top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center" vertical="center" wrapText="1"/>
    </xf>
    <xf numFmtId="0" fontId="16" fillId="6" borderId="0" xfId="0" applyFont="1" applyFill="1" applyAlignment="1">
      <alignment vertical="center" wrapText="1"/>
    </xf>
    <xf numFmtId="0" fontId="16" fillId="6" borderId="0" xfId="0" applyFont="1" applyFill="1" applyAlignment="1">
      <alignment wrapText="1"/>
    </xf>
    <xf numFmtId="4" fontId="16" fillId="6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2" fontId="17" fillId="5" borderId="1" xfId="0" applyNumberFormat="1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Continuous" vertical="center" wrapText="1"/>
    </xf>
    <xf numFmtId="0" fontId="10" fillId="0" borderId="0" xfId="0" applyFont="1" applyFill="1" applyAlignment="1">
      <alignment horizontal="centerContinuous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centerContinuous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6" fillId="0" borderId="0" xfId="0" applyFont="1" applyFill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vertical="top" wrapText="1"/>
    </xf>
    <xf numFmtId="49" fontId="16" fillId="4" borderId="1" xfId="0" applyNumberFormat="1" applyFont="1" applyFill="1" applyBorder="1" applyAlignment="1">
      <alignment horizontal="center" vertical="center" wrapText="1"/>
    </xf>
    <xf numFmtId="4" fontId="16" fillId="4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left" vertical="center" wrapText="1"/>
    </xf>
    <xf numFmtId="2" fontId="16" fillId="4" borderId="1" xfId="0" applyNumberFormat="1" applyFont="1" applyFill="1" applyBorder="1" applyAlignment="1">
      <alignment horizontal="center" vertical="center" wrapText="1"/>
    </xf>
    <xf numFmtId="49" fontId="16" fillId="7" borderId="1" xfId="0" applyNumberFormat="1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left" vertical="center" wrapText="1"/>
    </xf>
    <xf numFmtId="0" fontId="16" fillId="7" borderId="1" xfId="0" applyFont="1" applyFill="1" applyBorder="1" applyAlignment="1">
      <alignment vertical="top" wrapText="1"/>
    </xf>
    <xf numFmtId="4" fontId="16" fillId="7" borderId="1" xfId="0" applyNumberFormat="1" applyFont="1" applyFill="1" applyBorder="1" applyAlignment="1">
      <alignment horizontal="center" vertical="center" wrapText="1"/>
    </xf>
    <xf numFmtId="2" fontId="16" fillId="7" borderId="1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vertical="top" wrapText="1"/>
    </xf>
    <xf numFmtId="165" fontId="16" fillId="7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top" wrapText="1"/>
    </xf>
    <xf numFmtId="0" fontId="15" fillId="0" borderId="0" xfId="0" applyFont="1" applyFill="1" applyAlignment="1">
      <alignment vertical="center" wrapText="1"/>
    </xf>
    <xf numFmtId="49" fontId="16" fillId="8" borderId="1" xfId="0" applyNumberFormat="1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vertical="top" wrapText="1"/>
    </xf>
    <xf numFmtId="4" fontId="16" fillId="8" borderId="1" xfId="0" applyNumberFormat="1" applyFont="1" applyFill="1" applyBorder="1" applyAlignment="1">
      <alignment horizontal="center" vertical="center" wrapText="1"/>
    </xf>
    <xf numFmtId="0" fontId="16" fillId="8" borderId="0" xfId="0" applyFont="1" applyFill="1" applyAlignment="1">
      <alignment vertical="center" wrapText="1"/>
    </xf>
    <xf numFmtId="0" fontId="16" fillId="8" borderId="0" xfId="0" applyFont="1" applyFill="1" applyAlignment="1">
      <alignment wrapText="1"/>
    </xf>
    <xf numFmtId="0" fontId="16" fillId="8" borderId="1" xfId="0" applyFont="1" applyFill="1" applyBorder="1" applyAlignment="1">
      <alignment horizontal="left" vertical="center" wrapText="1"/>
    </xf>
    <xf numFmtId="2" fontId="16" fillId="8" borderId="1" xfId="0" applyNumberFormat="1" applyFont="1" applyFill="1" applyBorder="1" applyAlignment="1">
      <alignment horizontal="center" vertical="center" wrapText="1"/>
    </xf>
    <xf numFmtId="0" fontId="10" fillId="8" borderId="0" xfId="0" applyFont="1" applyFill="1" applyAlignment="1">
      <alignment vertical="center" wrapText="1"/>
    </xf>
    <xf numFmtId="0" fontId="10" fillId="8" borderId="0" xfId="0" applyFont="1" applyFill="1" applyAlignment="1">
      <alignment wrapText="1"/>
    </xf>
    <xf numFmtId="0" fontId="12" fillId="8" borderId="1" xfId="0" applyFont="1" applyFill="1" applyBorder="1" applyAlignment="1">
      <alignment vertical="top" wrapText="1"/>
    </xf>
    <xf numFmtId="165" fontId="16" fillId="8" borderId="1" xfId="0" applyNumberFormat="1" applyFont="1" applyFill="1" applyBorder="1" applyAlignment="1">
      <alignment horizontal="center" vertical="center" wrapText="1"/>
    </xf>
    <xf numFmtId="0" fontId="10" fillId="7" borderId="0" xfId="0" applyFont="1" applyFill="1" applyAlignment="1">
      <alignment vertical="center" wrapText="1"/>
    </xf>
    <xf numFmtId="0" fontId="10" fillId="7" borderId="0" xfId="0" applyFont="1" applyFill="1" applyAlignment="1">
      <alignment wrapText="1"/>
    </xf>
    <xf numFmtId="0" fontId="16" fillId="7" borderId="0" xfId="0" applyFont="1" applyFill="1" applyAlignment="1">
      <alignment vertical="center" wrapText="1"/>
    </xf>
    <xf numFmtId="0" fontId="16" fillId="7" borderId="0" xfId="0" applyFont="1" applyFill="1" applyAlignment="1">
      <alignment wrapText="1"/>
    </xf>
    <xf numFmtId="0" fontId="10" fillId="0" borderId="0" xfId="0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wrapText="1"/>
    </xf>
    <xf numFmtId="49" fontId="10" fillId="4" borderId="1" xfId="0" applyNumberFormat="1" applyFont="1" applyFill="1" applyBorder="1" applyAlignment="1">
      <alignment vertical="top" wrapText="1"/>
    </xf>
    <xf numFmtId="0" fontId="22" fillId="0" borderId="0" xfId="0" applyFont="1" applyFill="1" applyAlignment="1">
      <alignment wrapText="1"/>
    </xf>
    <xf numFmtId="0" fontId="22" fillId="0" borderId="0" xfId="0" applyFont="1" applyFill="1" applyBorder="1" applyAlignment="1">
      <alignment wrapText="1"/>
    </xf>
    <xf numFmtId="4" fontId="10" fillId="0" borderId="0" xfId="0" applyNumberFormat="1" applyFont="1" applyFill="1" applyAlignment="1">
      <alignment vertical="center" wrapText="1"/>
    </xf>
    <xf numFmtId="0" fontId="15" fillId="9" borderId="0" xfId="0" applyFont="1" applyFill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wrapText="1"/>
    </xf>
    <xf numFmtId="0" fontId="19" fillId="6" borderId="0" xfId="0" applyFont="1" applyFill="1" applyBorder="1" applyAlignment="1">
      <alignment vertical="center" wrapText="1"/>
    </xf>
    <xf numFmtId="0" fontId="16" fillId="8" borderId="0" xfId="0" applyFont="1" applyFill="1" applyBorder="1" applyAlignment="1">
      <alignment wrapText="1"/>
    </xf>
    <xf numFmtId="0" fontId="20" fillId="6" borderId="0" xfId="0" applyFont="1" applyFill="1" applyBorder="1" applyAlignment="1">
      <alignment vertical="center" wrapText="1"/>
    </xf>
    <xf numFmtId="0" fontId="16" fillId="7" borderId="0" xfId="0" applyFont="1" applyFill="1" applyBorder="1" applyAlignment="1">
      <alignment wrapText="1"/>
    </xf>
    <xf numFmtId="0" fontId="20" fillId="6" borderId="0" xfId="0" applyFont="1" applyFill="1" applyBorder="1" applyAlignment="1">
      <alignment horizontal="center" vertical="center" wrapText="1"/>
    </xf>
    <xf numFmtId="0" fontId="23" fillId="7" borderId="0" xfId="0" applyFont="1" applyFill="1" applyBorder="1" applyAlignment="1">
      <alignment wrapText="1"/>
    </xf>
    <xf numFmtId="4" fontId="23" fillId="7" borderId="0" xfId="0" applyNumberFormat="1" applyFont="1" applyFill="1" applyBorder="1" applyAlignment="1">
      <alignment wrapText="1"/>
    </xf>
    <xf numFmtId="4" fontId="22" fillId="0" borderId="0" xfId="0" applyNumberFormat="1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0" fillId="7" borderId="0" xfId="0" applyFont="1" applyFill="1" applyBorder="1" applyAlignment="1">
      <alignment wrapText="1"/>
    </xf>
    <xf numFmtId="0" fontId="10" fillId="8" borderId="0" xfId="0" applyFont="1" applyFill="1" applyBorder="1" applyAlignment="1">
      <alignment vertical="center" wrapText="1"/>
    </xf>
    <xf numFmtId="0" fontId="10" fillId="8" borderId="0" xfId="0" applyFont="1" applyFill="1" applyBorder="1" applyAlignment="1">
      <alignment wrapText="1"/>
    </xf>
    <xf numFmtId="0" fontId="16" fillId="0" borderId="0" xfId="0" applyFont="1" applyFill="1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zoomScale="76" zoomScaleNormal="76" zoomScaleSheetLayoutView="76" workbookViewId="0"/>
  </sheetViews>
  <sheetFormatPr defaultColWidth="8.85546875" defaultRowHeight="15.75" x14ac:dyDescent="0.25"/>
  <cols>
    <col min="1" max="1" width="11.140625" style="28" customWidth="1"/>
    <col min="2" max="2" width="11.7109375" style="28" customWidth="1"/>
    <col min="3" max="3" width="6.5703125" style="28" bestFit="1" customWidth="1"/>
    <col min="4" max="4" width="12.7109375" style="28" customWidth="1"/>
    <col min="5" max="5" width="17.85546875" style="28" customWidth="1"/>
    <col min="6" max="6" width="53.85546875" style="28" customWidth="1"/>
    <col min="7" max="7" width="22.140625" style="28" customWidth="1"/>
    <col min="8" max="8" width="7.5703125" style="28" customWidth="1"/>
    <col min="9" max="9" width="11.140625" style="28" customWidth="1"/>
    <col min="10" max="10" width="15" style="28" customWidth="1"/>
    <col min="11" max="11" width="8.140625" style="28" customWidth="1"/>
    <col min="12" max="12" width="12" style="28" customWidth="1"/>
    <col min="13" max="13" width="13" style="28" customWidth="1"/>
    <col min="14" max="15" width="15.42578125" style="28" customWidth="1"/>
    <col min="16" max="16" width="8.85546875" style="35"/>
    <col min="17" max="17" width="10.7109375" style="35" customWidth="1"/>
    <col min="18" max="16384" width="8.85546875" style="28"/>
  </cols>
  <sheetData>
    <row r="1" spans="1:17" ht="18.75" x14ac:dyDescent="0.25">
      <c r="A1" s="26" t="s">
        <v>90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7" ht="18.75" x14ac:dyDescent="0.25">
      <c r="A2" s="26" t="s">
        <v>123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4" spans="1:17" ht="31.5" x14ac:dyDescent="0.25">
      <c r="A4" s="124" t="s">
        <v>91</v>
      </c>
      <c r="B4" s="124" t="s">
        <v>4</v>
      </c>
      <c r="C4" s="124" t="s">
        <v>92</v>
      </c>
      <c r="D4" s="29" t="s">
        <v>50</v>
      </c>
      <c r="E4" s="29"/>
      <c r="F4" s="124" t="s">
        <v>93</v>
      </c>
      <c r="G4" s="29" t="s">
        <v>17</v>
      </c>
      <c r="H4" s="29"/>
      <c r="I4" s="29"/>
      <c r="J4" s="29"/>
      <c r="K4" s="29" t="s">
        <v>94</v>
      </c>
      <c r="L4" s="29"/>
      <c r="M4" s="29"/>
      <c r="N4" s="29"/>
      <c r="O4" s="29"/>
    </row>
    <row r="5" spans="1:17" ht="47.25" x14ac:dyDescent="0.25">
      <c r="A5" s="124"/>
      <c r="B5" s="124"/>
      <c r="C5" s="124"/>
      <c r="D5" s="36" t="s">
        <v>51</v>
      </c>
      <c r="E5" s="36" t="s">
        <v>52</v>
      </c>
      <c r="F5" s="124"/>
      <c r="G5" s="36" t="s">
        <v>18</v>
      </c>
      <c r="H5" s="36" t="s">
        <v>95</v>
      </c>
      <c r="I5" s="36" t="s">
        <v>96</v>
      </c>
      <c r="J5" s="36" t="s">
        <v>54</v>
      </c>
      <c r="K5" s="36">
        <v>2020</v>
      </c>
      <c r="L5" s="36" t="s">
        <v>46</v>
      </c>
      <c r="M5" s="36">
        <v>2021</v>
      </c>
      <c r="N5" s="36">
        <v>2022</v>
      </c>
      <c r="O5" s="36">
        <v>2023</v>
      </c>
    </row>
    <row r="6" spans="1:17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</row>
    <row r="7" spans="1:17" s="60" customFormat="1" ht="31.5" x14ac:dyDescent="0.25">
      <c r="A7" s="54" t="s">
        <v>58</v>
      </c>
      <c r="B7" s="55" t="s">
        <v>97</v>
      </c>
      <c r="C7" s="55">
        <v>164</v>
      </c>
      <c r="D7" s="55" t="s">
        <v>97</v>
      </c>
      <c r="E7" s="55" t="s">
        <v>97</v>
      </c>
      <c r="F7" s="56" t="s">
        <v>87</v>
      </c>
      <c r="G7" s="57" t="s">
        <v>124</v>
      </c>
      <c r="H7" s="58" t="s">
        <v>80</v>
      </c>
      <c r="I7" s="58">
        <v>13</v>
      </c>
      <c r="J7" s="54"/>
      <c r="K7" s="61">
        <f>K8+K28+K30</f>
        <v>0</v>
      </c>
      <c r="L7" s="61">
        <f>L8+L28+L30</f>
        <v>12252.8</v>
      </c>
      <c r="M7" s="61">
        <f>M8+M28+M30</f>
        <v>10080.799999999999</v>
      </c>
      <c r="N7" s="61">
        <f>N8+N28+N30</f>
        <v>2172</v>
      </c>
      <c r="O7" s="61">
        <f>O8+O28+O30</f>
        <v>0</v>
      </c>
      <c r="P7" s="59"/>
      <c r="Q7" s="59"/>
    </row>
    <row r="8" spans="1:17" s="49" customFormat="1" ht="73.5" customHeight="1" x14ac:dyDescent="0.25">
      <c r="A8" s="43" t="s">
        <v>58</v>
      </c>
      <c r="B8" s="44">
        <v>40416</v>
      </c>
      <c r="C8" s="44">
        <v>164</v>
      </c>
      <c r="D8" s="44">
        <v>27300052</v>
      </c>
      <c r="E8" s="44" t="s">
        <v>105</v>
      </c>
      <c r="F8" s="45" t="s">
        <v>98</v>
      </c>
      <c r="G8" s="46" t="s">
        <v>124</v>
      </c>
      <c r="H8" s="47" t="s">
        <v>80</v>
      </c>
      <c r="I8" s="44">
        <f>SUM(I9:I25)</f>
        <v>20</v>
      </c>
      <c r="J8" s="44"/>
      <c r="K8" s="65">
        <f>SUM(K9:K25)</f>
        <v>0</v>
      </c>
      <c r="L8" s="51">
        <f>SUM(L9:L25)</f>
        <v>10997.099999999999</v>
      </c>
      <c r="M8" s="51">
        <f>SUM(M9:M25)</f>
        <v>8825.0999999999985</v>
      </c>
      <c r="N8" s="51">
        <f>SUM(N9:N25)</f>
        <v>2172</v>
      </c>
      <c r="O8" s="51">
        <f>SUM(O9:O25)</f>
        <v>0</v>
      </c>
      <c r="P8" s="48" t="s">
        <v>131</v>
      </c>
      <c r="Q8" s="48"/>
    </row>
    <row r="9" spans="1:17" ht="63" x14ac:dyDescent="0.25">
      <c r="A9" s="30" t="s">
        <v>58</v>
      </c>
      <c r="B9" s="36">
        <v>40416</v>
      </c>
      <c r="C9" s="36">
        <v>164</v>
      </c>
      <c r="D9" s="36">
        <v>27300052</v>
      </c>
      <c r="E9" s="36" t="s">
        <v>105</v>
      </c>
      <c r="F9" s="33" t="s">
        <v>100</v>
      </c>
      <c r="G9" s="38" t="s">
        <v>124</v>
      </c>
      <c r="H9" s="36" t="s">
        <v>80</v>
      </c>
      <c r="I9" s="39">
        <v>1</v>
      </c>
      <c r="J9" s="40" t="s">
        <v>125</v>
      </c>
      <c r="K9" s="62"/>
      <c r="L9" s="63">
        <f t="shared" ref="L9:L26" si="0">SUM(M9:O9)</f>
        <v>990</v>
      </c>
      <c r="M9" s="66">
        <v>990</v>
      </c>
      <c r="N9" s="66"/>
      <c r="O9" s="62"/>
    </row>
    <row r="10" spans="1:17" ht="63" x14ac:dyDescent="0.25">
      <c r="A10" s="30" t="s">
        <v>58</v>
      </c>
      <c r="B10" s="36">
        <v>40416</v>
      </c>
      <c r="C10" s="36">
        <v>164</v>
      </c>
      <c r="D10" s="36">
        <v>27300052</v>
      </c>
      <c r="E10" s="36" t="s">
        <v>105</v>
      </c>
      <c r="F10" s="33" t="s">
        <v>108</v>
      </c>
      <c r="G10" s="38" t="s">
        <v>124</v>
      </c>
      <c r="H10" s="36" t="s">
        <v>80</v>
      </c>
      <c r="I10" s="39">
        <v>1</v>
      </c>
      <c r="J10" s="40" t="s">
        <v>132</v>
      </c>
      <c r="K10" s="62"/>
      <c r="L10" s="63">
        <f t="shared" si="0"/>
        <v>384.77</v>
      </c>
      <c r="M10" s="66">
        <v>384.77</v>
      </c>
      <c r="N10" s="66"/>
      <c r="O10" s="62"/>
    </row>
    <row r="11" spans="1:17" ht="63" x14ac:dyDescent="0.25">
      <c r="A11" s="30" t="s">
        <v>58</v>
      </c>
      <c r="B11" s="36">
        <v>40416</v>
      </c>
      <c r="C11" s="36">
        <v>164</v>
      </c>
      <c r="D11" s="36">
        <v>27300052</v>
      </c>
      <c r="E11" s="36" t="s">
        <v>105</v>
      </c>
      <c r="F11" s="33" t="s">
        <v>112</v>
      </c>
      <c r="G11" s="38" t="s">
        <v>124</v>
      </c>
      <c r="H11" s="36" t="s">
        <v>80</v>
      </c>
      <c r="I11" s="39">
        <v>1</v>
      </c>
      <c r="J11" s="40" t="s">
        <v>133</v>
      </c>
      <c r="K11" s="62"/>
      <c r="L11" s="63">
        <f t="shared" si="0"/>
        <v>1437.21</v>
      </c>
      <c r="M11" s="66">
        <v>787.21</v>
      </c>
      <c r="N11" s="66">
        <v>650</v>
      </c>
      <c r="O11" s="62"/>
    </row>
    <row r="12" spans="1:17" ht="74.25" customHeight="1" x14ac:dyDescent="0.25">
      <c r="A12" s="30" t="s">
        <v>58</v>
      </c>
      <c r="B12" s="36">
        <v>40416</v>
      </c>
      <c r="C12" s="36">
        <v>164</v>
      </c>
      <c r="D12" s="36">
        <v>27300052</v>
      </c>
      <c r="E12" s="36" t="s">
        <v>105</v>
      </c>
      <c r="F12" s="33" t="s">
        <v>113</v>
      </c>
      <c r="G12" s="38" t="s">
        <v>124</v>
      </c>
      <c r="H12" s="36" t="s">
        <v>80</v>
      </c>
      <c r="I12" s="39">
        <v>1</v>
      </c>
      <c r="J12" s="40" t="s">
        <v>133</v>
      </c>
      <c r="K12" s="62"/>
      <c r="L12" s="63">
        <f t="shared" si="0"/>
        <v>4242</v>
      </c>
      <c r="M12" s="66">
        <v>2720</v>
      </c>
      <c r="N12" s="66">
        <v>1522</v>
      </c>
      <c r="O12" s="62"/>
    </row>
    <row r="13" spans="1:17" ht="110.25" x14ac:dyDescent="0.25">
      <c r="A13" s="30" t="s">
        <v>58</v>
      </c>
      <c r="B13" s="36">
        <v>40416</v>
      </c>
      <c r="C13" s="36">
        <v>164</v>
      </c>
      <c r="D13" s="36">
        <v>27300052</v>
      </c>
      <c r="E13" s="36" t="s">
        <v>105</v>
      </c>
      <c r="F13" s="33" t="s">
        <v>110</v>
      </c>
      <c r="G13" s="38" t="s">
        <v>124</v>
      </c>
      <c r="H13" s="36" t="s">
        <v>80</v>
      </c>
      <c r="I13" s="39">
        <v>1</v>
      </c>
      <c r="J13" s="40" t="s">
        <v>132</v>
      </c>
      <c r="K13" s="62"/>
      <c r="L13" s="63">
        <f t="shared" si="0"/>
        <v>628</v>
      </c>
      <c r="M13" s="66">
        <v>628</v>
      </c>
      <c r="N13" s="66"/>
      <c r="O13" s="62"/>
    </row>
    <row r="14" spans="1:17" ht="101.25" customHeight="1" x14ac:dyDescent="0.25">
      <c r="A14" s="30" t="s">
        <v>58</v>
      </c>
      <c r="B14" s="36">
        <v>40416</v>
      </c>
      <c r="C14" s="36">
        <v>164</v>
      </c>
      <c r="D14" s="36">
        <v>27300052</v>
      </c>
      <c r="E14" s="36" t="s">
        <v>105</v>
      </c>
      <c r="F14" s="33" t="s">
        <v>114</v>
      </c>
      <c r="G14" s="38" t="s">
        <v>124</v>
      </c>
      <c r="H14" s="36" t="s">
        <v>80</v>
      </c>
      <c r="I14" s="39">
        <v>1</v>
      </c>
      <c r="J14" s="40" t="s">
        <v>125</v>
      </c>
      <c r="K14" s="62"/>
      <c r="L14" s="63">
        <f t="shared" si="0"/>
        <v>393.9</v>
      </c>
      <c r="M14" s="66">
        <v>393.9</v>
      </c>
      <c r="N14" s="66"/>
      <c r="O14" s="62"/>
      <c r="Q14" s="35" t="s">
        <v>104</v>
      </c>
    </row>
    <row r="15" spans="1:17" ht="31.5" x14ac:dyDescent="0.25">
      <c r="A15" s="30" t="s">
        <v>58</v>
      </c>
      <c r="B15" s="36">
        <v>40416</v>
      </c>
      <c r="C15" s="36">
        <v>164</v>
      </c>
      <c r="D15" s="36">
        <v>27300052</v>
      </c>
      <c r="E15" s="36" t="s">
        <v>105</v>
      </c>
      <c r="F15" s="32" t="s">
        <v>115</v>
      </c>
      <c r="G15" s="38" t="s">
        <v>124</v>
      </c>
      <c r="H15" s="36" t="s">
        <v>80</v>
      </c>
      <c r="I15" s="39">
        <v>1</v>
      </c>
      <c r="J15" s="40" t="s">
        <v>125</v>
      </c>
      <c r="K15" s="62"/>
      <c r="L15" s="63">
        <f t="shared" si="0"/>
        <v>64.7</v>
      </c>
      <c r="M15" s="66">
        <v>64.7</v>
      </c>
      <c r="N15" s="66"/>
      <c r="O15" s="62"/>
    </row>
    <row r="16" spans="1:17" ht="47.25" x14ac:dyDescent="0.25">
      <c r="A16" s="30" t="s">
        <v>58</v>
      </c>
      <c r="B16" s="36">
        <v>40416</v>
      </c>
      <c r="C16" s="36">
        <v>164</v>
      </c>
      <c r="D16" s="36">
        <v>27300052</v>
      </c>
      <c r="E16" s="36" t="s">
        <v>105</v>
      </c>
      <c r="F16" s="33" t="s">
        <v>117</v>
      </c>
      <c r="G16" s="38" t="s">
        <v>124</v>
      </c>
      <c r="H16" s="36" t="s">
        <v>80</v>
      </c>
      <c r="I16" s="39">
        <v>1</v>
      </c>
      <c r="J16" s="40" t="s">
        <v>125</v>
      </c>
      <c r="K16" s="62"/>
      <c r="L16" s="63">
        <f t="shared" si="0"/>
        <v>270</v>
      </c>
      <c r="M16" s="66">
        <v>270</v>
      </c>
      <c r="N16" s="66"/>
      <c r="O16" s="62"/>
      <c r="Q16" s="35" t="s">
        <v>109</v>
      </c>
    </row>
    <row r="17" spans="1:17" ht="47.25" x14ac:dyDescent="0.25">
      <c r="A17" s="30" t="s">
        <v>58</v>
      </c>
      <c r="B17" s="36">
        <v>40416</v>
      </c>
      <c r="C17" s="36">
        <v>164</v>
      </c>
      <c r="D17" s="36">
        <v>27300052</v>
      </c>
      <c r="E17" s="36" t="s">
        <v>105</v>
      </c>
      <c r="F17" s="33" t="s">
        <v>118</v>
      </c>
      <c r="G17" s="38" t="s">
        <v>124</v>
      </c>
      <c r="H17" s="36" t="s">
        <v>80</v>
      </c>
      <c r="I17" s="39">
        <v>1</v>
      </c>
      <c r="J17" s="40" t="s">
        <v>125</v>
      </c>
      <c r="K17" s="62"/>
      <c r="L17" s="63">
        <f t="shared" si="0"/>
        <v>330</v>
      </c>
      <c r="M17" s="66">
        <v>330</v>
      </c>
      <c r="N17" s="66"/>
      <c r="O17" s="62"/>
    </row>
    <row r="18" spans="1:17" ht="121.5" customHeight="1" x14ac:dyDescent="0.25">
      <c r="A18" s="30" t="s">
        <v>58</v>
      </c>
      <c r="B18" s="36">
        <v>40416</v>
      </c>
      <c r="C18" s="36">
        <v>164</v>
      </c>
      <c r="D18" s="36">
        <v>27300052</v>
      </c>
      <c r="E18" s="36" t="s">
        <v>105</v>
      </c>
      <c r="F18" s="33" t="s">
        <v>121</v>
      </c>
      <c r="G18" s="38" t="s">
        <v>124</v>
      </c>
      <c r="H18" s="36" t="s">
        <v>80</v>
      </c>
      <c r="I18" s="39">
        <v>1</v>
      </c>
      <c r="J18" s="40" t="s">
        <v>125</v>
      </c>
      <c r="K18" s="62"/>
      <c r="L18" s="63">
        <f t="shared" si="0"/>
        <v>215</v>
      </c>
      <c r="M18" s="66">
        <v>215</v>
      </c>
      <c r="N18" s="66"/>
      <c r="O18" s="62"/>
    </row>
    <row r="19" spans="1:17" ht="126" x14ac:dyDescent="0.25">
      <c r="A19" s="30" t="s">
        <v>58</v>
      </c>
      <c r="B19" s="36">
        <v>40416</v>
      </c>
      <c r="C19" s="36">
        <v>164</v>
      </c>
      <c r="D19" s="36">
        <v>27300052</v>
      </c>
      <c r="E19" s="36" t="s">
        <v>105</v>
      </c>
      <c r="F19" s="33" t="s">
        <v>122</v>
      </c>
      <c r="G19" s="38" t="s">
        <v>124</v>
      </c>
      <c r="H19" s="36" t="s">
        <v>80</v>
      </c>
      <c r="I19" s="39">
        <v>1</v>
      </c>
      <c r="J19" s="40" t="s">
        <v>125</v>
      </c>
      <c r="K19" s="62"/>
      <c r="L19" s="63">
        <f t="shared" si="0"/>
        <v>390</v>
      </c>
      <c r="M19" s="66">
        <v>390</v>
      </c>
      <c r="N19" s="66"/>
      <c r="O19" s="62"/>
    </row>
    <row r="20" spans="1:17" ht="63" x14ac:dyDescent="0.25">
      <c r="A20" s="30" t="s">
        <v>58</v>
      </c>
      <c r="B20" s="36">
        <v>40416</v>
      </c>
      <c r="C20" s="36">
        <v>164</v>
      </c>
      <c r="D20" s="36">
        <v>27300052</v>
      </c>
      <c r="E20" s="36" t="s">
        <v>105</v>
      </c>
      <c r="F20" s="34" t="s">
        <v>119</v>
      </c>
      <c r="G20" s="38" t="s">
        <v>124</v>
      </c>
      <c r="H20" s="36" t="s">
        <v>80</v>
      </c>
      <c r="I20" s="39">
        <v>1</v>
      </c>
      <c r="J20" s="40" t="s">
        <v>132</v>
      </c>
      <c r="K20" s="62"/>
      <c r="L20" s="63">
        <f t="shared" si="0"/>
        <v>156.9</v>
      </c>
      <c r="M20" s="66">
        <v>156.9</v>
      </c>
      <c r="N20" s="66"/>
      <c r="O20" s="62"/>
    </row>
    <row r="21" spans="1:17" ht="47.25" x14ac:dyDescent="0.25">
      <c r="A21" s="30" t="s">
        <v>58</v>
      </c>
      <c r="B21" s="36">
        <v>40416</v>
      </c>
      <c r="C21" s="36">
        <v>164</v>
      </c>
      <c r="D21" s="36">
        <v>27300052</v>
      </c>
      <c r="E21" s="36" t="s">
        <v>105</v>
      </c>
      <c r="F21" s="33" t="s">
        <v>111</v>
      </c>
      <c r="G21" s="38" t="s">
        <v>124</v>
      </c>
      <c r="H21" s="36" t="s">
        <v>80</v>
      </c>
      <c r="I21" s="39">
        <v>1</v>
      </c>
      <c r="J21" s="40" t="s">
        <v>125</v>
      </c>
      <c r="K21" s="62"/>
      <c r="L21" s="63">
        <f t="shared" si="0"/>
        <v>100</v>
      </c>
      <c r="M21" s="66">
        <v>100</v>
      </c>
      <c r="N21" s="66"/>
      <c r="O21" s="62"/>
    </row>
    <row r="22" spans="1:17" ht="47.25" x14ac:dyDescent="0.25">
      <c r="A22" s="30" t="s">
        <v>58</v>
      </c>
      <c r="B22" s="37">
        <v>40416</v>
      </c>
      <c r="C22" s="36">
        <v>164</v>
      </c>
      <c r="D22" s="36">
        <v>27300052</v>
      </c>
      <c r="E22" s="36" t="s">
        <v>105</v>
      </c>
      <c r="F22" s="33" t="s">
        <v>116</v>
      </c>
      <c r="G22" s="38" t="s">
        <v>124</v>
      </c>
      <c r="H22" s="36" t="s">
        <v>80</v>
      </c>
      <c r="I22" s="39">
        <v>1</v>
      </c>
      <c r="J22" s="40" t="s">
        <v>134</v>
      </c>
      <c r="K22" s="62"/>
      <c r="L22" s="63">
        <f t="shared" si="0"/>
        <v>280</v>
      </c>
      <c r="M22" s="66">
        <v>280</v>
      </c>
      <c r="N22" s="66"/>
      <c r="O22" s="62"/>
      <c r="Q22" s="35" t="s">
        <v>109</v>
      </c>
    </row>
    <row r="23" spans="1:17" ht="31.5" x14ac:dyDescent="0.25">
      <c r="A23" s="30"/>
      <c r="B23" s="37">
        <v>40416</v>
      </c>
      <c r="C23" s="37">
        <v>164</v>
      </c>
      <c r="D23" s="37">
        <v>27300052</v>
      </c>
      <c r="E23" s="37" t="s">
        <v>105</v>
      </c>
      <c r="F23" s="33" t="s">
        <v>101</v>
      </c>
      <c r="G23" s="38" t="s">
        <v>124</v>
      </c>
      <c r="H23" s="37" t="s">
        <v>80</v>
      </c>
      <c r="I23" s="39">
        <v>3</v>
      </c>
      <c r="J23" s="40" t="s">
        <v>132</v>
      </c>
      <c r="K23" s="62"/>
      <c r="L23" s="63">
        <f t="shared" si="0"/>
        <v>914.62</v>
      </c>
      <c r="M23" s="66">
        <v>914.62</v>
      </c>
      <c r="N23" s="66"/>
      <c r="O23" s="62"/>
    </row>
    <row r="24" spans="1:17" ht="63" x14ac:dyDescent="0.25">
      <c r="A24" s="30"/>
      <c r="B24" s="37">
        <v>40416</v>
      </c>
      <c r="C24" s="37">
        <v>164</v>
      </c>
      <c r="D24" s="37">
        <v>27300052</v>
      </c>
      <c r="E24" s="37" t="s">
        <v>105</v>
      </c>
      <c r="F24" s="33" t="s">
        <v>135</v>
      </c>
      <c r="G24" s="38" t="s">
        <v>124</v>
      </c>
      <c r="H24" s="37" t="s">
        <v>80</v>
      </c>
      <c r="I24" s="39">
        <v>1</v>
      </c>
      <c r="J24" s="40" t="s">
        <v>132</v>
      </c>
      <c r="K24" s="62"/>
      <c r="L24" s="63">
        <f t="shared" si="0"/>
        <v>50</v>
      </c>
      <c r="M24" s="66">
        <v>50</v>
      </c>
      <c r="N24" s="66"/>
      <c r="O24" s="62"/>
    </row>
    <row r="25" spans="1:17" ht="47.25" x14ac:dyDescent="0.25">
      <c r="A25" s="30"/>
      <c r="B25" s="36">
        <v>40416</v>
      </c>
      <c r="C25" s="37">
        <v>164</v>
      </c>
      <c r="D25" s="37">
        <v>27300052</v>
      </c>
      <c r="E25" s="37" t="s">
        <v>105</v>
      </c>
      <c r="F25" s="33" t="s">
        <v>120</v>
      </c>
      <c r="G25" s="38" t="s">
        <v>124</v>
      </c>
      <c r="H25" s="37" t="s">
        <v>80</v>
      </c>
      <c r="I25" s="39">
        <v>2</v>
      </c>
      <c r="J25" s="40" t="s">
        <v>133</v>
      </c>
      <c r="K25" s="62"/>
      <c r="L25" s="63">
        <f t="shared" si="0"/>
        <v>150</v>
      </c>
      <c r="M25" s="66">
        <v>150</v>
      </c>
      <c r="N25" s="66"/>
      <c r="O25" s="62"/>
    </row>
    <row r="26" spans="1:17" ht="47.25" x14ac:dyDescent="0.25">
      <c r="A26" s="30" t="s">
        <v>58</v>
      </c>
      <c r="B26" s="39">
        <v>40417</v>
      </c>
      <c r="C26" s="36">
        <v>164</v>
      </c>
      <c r="D26" s="36">
        <v>27300052</v>
      </c>
      <c r="E26" s="36" t="s">
        <v>105</v>
      </c>
      <c r="F26" s="31" t="s">
        <v>99</v>
      </c>
      <c r="G26" s="68" t="s">
        <v>137</v>
      </c>
      <c r="H26" s="69" t="s">
        <v>80</v>
      </c>
      <c r="I26" s="36">
        <v>1</v>
      </c>
      <c r="J26" s="30"/>
      <c r="K26" s="62">
        <f>SUM(K27)</f>
        <v>700</v>
      </c>
      <c r="L26" s="63">
        <f t="shared" si="0"/>
        <v>0</v>
      </c>
      <c r="M26" s="66"/>
      <c r="N26" s="66"/>
      <c r="O26" s="62"/>
    </row>
    <row r="27" spans="1:17" ht="47.25" x14ac:dyDescent="0.25">
      <c r="A27" s="30" t="s">
        <v>58</v>
      </c>
      <c r="B27" s="39">
        <v>40417</v>
      </c>
      <c r="C27" s="36">
        <v>164</v>
      </c>
      <c r="D27" s="36">
        <v>27300052</v>
      </c>
      <c r="E27" s="36" t="s">
        <v>105</v>
      </c>
      <c r="F27" s="42" t="s">
        <v>126</v>
      </c>
      <c r="G27" s="68" t="s">
        <v>137</v>
      </c>
      <c r="H27" s="69" t="s">
        <v>80</v>
      </c>
      <c r="I27" s="41">
        <v>1</v>
      </c>
      <c r="J27" s="40" t="s">
        <v>133</v>
      </c>
      <c r="K27" s="63">
        <v>700</v>
      </c>
      <c r="L27" s="63">
        <f>SUM(M27:O27)</f>
        <v>1400</v>
      </c>
      <c r="M27" s="67">
        <v>700</v>
      </c>
      <c r="N27" s="67">
        <v>700</v>
      </c>
      <c r="O27" s="63"/>
    </row>
    <row r="28" spans="1:17" s="48" customFormat="1" ht="63" x14ac:dyDescent="0.2">
      <c r="A28" s="43" t="s">
        <v>59</v>
      </c>
      <c r="B28" s="44" t="s">
        <v>97</v>
      </c>
      <c r="C28" s="44">
        <v>164</v>
      </c>
      <c r="D28" s="44" t="s">
        <v>97</v>
      </c>
      <c r="E28" s="44" t="s">
        <v>97</v>
      </c>
      <c r="F28" s="50" t="s">
        <v>138</v>
      </c>
      <c r="G28" s="46" t="s">
        <v>124</v>
      </c>
      <c r="H28" s="47" t="s">
        <v>80</v>
      </c>
      <c r="I28" s="44">
        <f>SUM(I29)</f>
        <v>0</v>
      </c>
      <c r="J28" s="44"/>
      <c r="K28" s="51">
        <f t="shared" ref="K28:O28" si="1">SUM(K29)</f>
        <v>0</v>
      </c>
      <c r="L28" s="64">
        <f t="shared" ref="L28:L29" si="2">SUM(M28:O28)</f>
        <v>0</v>
      </c>
      <c r="M28" s="51">
        <f t="shared" si="1"/>
        <v>0</v>
      </c>
      <c r="N28" s="51">
        <f t="shared" si="1"/>
        <v>0</v>
      </c>
      <c r="O28" s="51">
        <f t="shared" si="1"/>
        <v>0</v>
      </c>
    </row>
    <row r="29" spans="1:17" s="35" customFormat="1" ht="63" x14ac:dyDescent="0.2">
      <c r="A29" s="30" t="s">
        <v>59</v>
      </c>
      <c r="B29" s="36">
        <v>40419</v>
      </c>
      <c r="C29" s="40" t="s">
        <v>129</v>
      </c>
      <c r="D29" s="36">
        <v>27300037</v>
      </c>
      <c r="E29" s="36" t="s">
        <v>136</v>
      </c>
      <c r="F29" s="32" t="s">
        <v>102</v>
      </c>
      <c r="G29" s="38" t="s">
        <v>124</v>
      </c>
      <c r="H29" s="36" t="s">
        <v>80</v>
      </c>
      <c r="I29" s="36">
        <v>0</v>
      </c>
      <c r="J29" s="30"/>
      <c r="K29" s="62">
        <v>0</v>
      </c>
      <c r="L29" s="63">
        <f t="shared" si="2"/>
        <v>0</v>
      </c>
      <c r="M29" s="62">
        <v>0</v>
      </c>
      <c r="N29" s="62">
        <v>0</v>
      </c>
      <c r="O29" s="62">
        <v>0</v>
      </c>
    </row>
    <row r="30" spans="1:17" s="48" customFormat="1" ht="31.5" x14ac:dyDescent="0.2">
      <c r="A30" s="43" t="s">
        <v>89</v>
      </c>
      <c r="B30" s="44" t="s">
        <v>97</v>
      </c>
      <c r="C30" s="53" t="s">
        <v>130</v>
      </c>
      <c r="D30" s="44" t="s">
        <v>97</v>
      </c>
      <c r="E30" s="44" t="s">
        <v>97</v>
      </c>
      <c r="F30" s="45" t="s">
        <v>88</v>
      </c>
      <c r="G30" s="52"/>
      <c r="H30" s="44" t="s">
        <v>80</v>
      </c>
      <c r="I30" s="44"/>
      <c r="J30" s="43"/>
      <c r="K30" s="65">
        <f>SUM(K31:K32)</f>
        <v>0</v>
      </c>
      <c r="L30" s="65">
        <f>SUM(L31:L32)</f>
        <v>1255.7</v>
      </c>
      <c r="M30" s="65">
        <f t="shared" ref="M30:O30" si="3">SUM(M31:M32)</f>
        <v>1255.7</v>
      </c>
      <c r="N30" s="65">
        <f t="shared" si="3"/>
        <v>0</v>
      </c>
      <c r="O30" s="65">
        <f t="shared" si="3"/>
        <v>0</v>
      </c>
    </row>
    <row r="31" spans="1:17" s="35" customFormat="1" ht="63" x14ac:dyDescent="0.2">
      <c r="A31" s="30" t="s">
        <v>89</v>
      </c>
      <c r="B31" s="36">
        <v>40420</v>
      </c>
      <c r="C31" s="40" t="s">
        <v>130</v>
      </c>
      <c r="D31" s="36" t="s">
        <v>107</v>
      </c>
      <c r="E31" s="36" t="s">
        <v>106</v>
      </c>
      <c r="F31" s="25" t="s">
        <v>103</v>
      </c>
      <c r="G31" s="38" t="s">
        <v>127</v>
      </c>
      <c r="H31" s="41" t="s">
        <v>80</v>
      </c>
      <c r="I31" s="36">
        <v>100</v>
      </c>
      <c r="J31" s="30" t="s">
        <v>132</v>
      </c>
      <c r="K31" s="62">
        <v>0</v>
      </c>
      <c r="L31" s="62">
        <f>SUM(M31:O31)</f>
        <v>655.7</v>
      </c>
      <c r="M31" s="62">
        <v>655.7</v>
      </c>
      <c r="N31" s="62"/>
      <c r="O31" s="62"/>
    </row>
    <row r="32" spans="1:17" s="35" customFormat="1" ht="94.5" x14ac:dyDescent="0.2">
      <c r="A32" s="30" t="s">
        <v>89</v>
      </c>
      <c r="B32" s="36">
        <v>40420</v>
      </c>
      <c r="C32" s="40" t="s">
        <v>130</v>
      </c>
      <c r="D32" s="36" t="s">
        <v>107</v>
      </c>
      <c r="E32" s="36" t="s">
        <v>106</v>
      </c>
      <c r="F32" s="25" t="s">
        <v>88</v>
      </c>
      <c r="G32" s="38" t="s">
        <v>128</v>
      </c>
      <c r="H32" s="41" t="s">
        <v>80</v>
      </c>
      <c r="I32" s="36">
        <v>2000</v>
      </c>
      <c r="J32" s="30" t="s">
        <v>132</v>
      </c>
      <c r="K32" s="62">
        <v>0</v>
      </c>
      <c r="L32" s="62">
        <f>SUM(M32:O32)</f>
        <v>600</v>
      </c>
      <c r="M32" s="62">
        <v>600</v>
      </c>
      <c r="N32" s="62"/>
      <c r="O32" s="62"/>
    </row>
  </sheetData>
  <mergeCells count="4">
    <mergeCell ref="A4:A5"/>
    <mergeCell ref="B4:B5"/>
    <mergeCell ref="C4:C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r:id="rId1"/>
  <rowBreaks count="1" manualBreakCount="1">
    <brk id="1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tabSelected="1" view="pageBreakPreview" topLeftCell="A28" zoomScale="75" zoomScaleNormal="75" zoomScaleSheetLayoutView="75" workbookViewId="0">
      <selection activeCell="O6" sqref="O6"/>
    </sheetView>
  </sheetViews>
  <sheetFormatPr defaultColWidth="8.85546875" defaultRowHeight="20.25" x14ac:dyDescent="0.25"/>
  <cols>
    <col min="1" max="1" width="10.42578125" style="73" customWidth="1"/>
    <col min="2" max="2" width="11.7109375" style="73" customWidth="1"/>
    <col min="3" max="3" width="6.5703125" style="73" bestFit="1" customWidth="1"/>
    <col min="4" max="4" width="12.7109375" style="73" customWidth="1"/>
    <col min="5" max="5" width="17.85546875" style="73" customWidth="1"/>
    <col min="6" max="6" width="56" style="73" customWidth="1"/>
    <col min="7" max="7" width="20.140625" style="73" customWidth="1"/>
    <col min="8" max="8" width="7.5703125" style="73" customWidth="1"/>
    <col min="9" max="9" width="11.140625" style="73" customWidth="1"/>
    <col min="10" max="10" width="11.28515625" style="73" customWidth="1"/>
    <col min="11" max="11" width="8.140625" style="73" customWidth="1"/>
    <col min="12" max="13" width="12" style="73" customWidth="1"/>
    <col min="14" max="14" width="13.5703125" style="73" customWidth="1"/>
    <col min="15" max="15" width="11.5703125" style="72" customWidth="1"/>
    <col min="16" max="16" width="10.7109375" style="72" customWidth="1"/>
    <col min="17" max="17" width="8.85546875" style="73"/>
    <col min="18" max="18" width="12.7109375" style="134" customWidth="1"/>
    <col min="19" max="19" width="8.85546875" style="73"/>
    <col min="20" max="20" width="15.28515625" style="73" customWidth="1"/>
    <col min="21" max="22" width="8.85546875" style="133"/>
    <col min="23" max="23" width="18.85546875" style="133" customWidth="1"/>
    <col min="24" max="24" width="17" style="133" customWidth="1"/>
    <col min="25" max="25" width="13.140625" style="133" customWidth="1"/>
    <col min="26" max="26" width="12.28515625" style="133" customWidth="1"/>
    <col min="27" max="16384" width="8.85546875" style="73"/>
  </cols>
  <sheetData>
    <row r="1" spans="1:26" ht="77.25" customHeight="1" x14ac:dyDescent="0.25">
      <c r="A1" s="70"/>
      <c r="B1" s="71"/>
      <c r="C1" s="71"/>
      <c r="D1" s="71"/>
      <c r="E1" s="71"/>
      <c r="F1" s="71"/>
      <c r="G1" s="71"/>
      <c r="H1" s="71"/>
      <c r="I1" s="71"/>
      <c r="J1" s="71"/>
      <c r="K1" s="125" t="s">
        <v>146</v>
      </c>
      <c r="L1" s="125"/>
      <c r="M1" s="125"/>
      <c r="N1" s="125"/>
    </row>
    <row r="2" spans="1:26" ht="32.25" customHeight="1" x14ac:dyDescent="0.25">
      <c r="A2" s="127" t="s">
        <v>90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17"/>
    </row>
    <row r="3" spans="1:26" ht="38.25" customHeight="1" x14ac:dyDescent="0.25">
      <c r="A3" s="70" t="s">
        <v>152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</row>
    <row r="5" spans="1:26" ht="31.5" x14ac:dyDescent="0.25">
      <c r="A5" s="126" t="s">
        <v>91</v>
      </c>
      <c r="B5" s="126" t="s">
        <v>4</v>
      </c>
      <c r="C5" s="126" t="s">
        <v>92</v>
      </c>
      <c r="D5" s="74" t="s">
        <v>50</v>
      </c>
      <c r="E5" s="74"/>
      <c r="F5" s="126" t="s">
        <v>93</v>
      </c>
      <c r="G5" s="74" t="s">
        <v>17</v>
      </c>
      <c r="H5" s="74"/>
      <c r="I5" s="74"/>
      <c r="J5" s="74"/>
      <c r="K5" s="74" t="s">
        <v>141</v>
      </c>
      <c r="L5" s="74"/>
      <c r="M5" s="74"/>
      <c r="N5" s="74"/>
    </row>
    <row r="6" spans="1:26" ht="47.25" x14ac:dyDescent="0.25">
      <c r="A6" s="126"/>
      <c r="B6" s="126"/>
      <c r="C6" s="126"/>
      <c r="D6" s="75" t="s">
        <v>51</v>
      </c>
      <c r="E6" s="75" t="s">
        <v>52</v>
      </c>
      <c r="F6" s="126"/>
      <c r="G6" s="75" t="s">
        <v>18</v>
      </c>
      <c r="H6" s="75" t="s">
        <v>95</v>
      </c>
      <c r="I6" s="75" t="s">
        <v>96</v>
      </c>
      <c r="J6" s="75" t="s">
        <v>54</v>
      </c>
      <c r="K6" s="75">
        <v>2020</v>
      </c>
      <c r="L6" s="75" t="s">
        <v>46</v>
      </c>
      <c r="M6" s="75">
        <v>2021</v>
      </c>
      <c r="N6" s="75">
        <v>2022</v>
      </c>
    </row>
    <row r="7" spans="1:26" x14ac:dyDescent="0.25">
      <c r="A7" s="76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76">
        <v>9</v>
      </c>
      <c r="J7" s="76">
        <v>10</v>
      </c>
      <c r="K7" s="76">
        <v>11</v>
      </c>
      <c r="L7" s="76">
        <v>12</v>
      </c>
      <c r="M7" s="76">
        <v>13</v>
      </c>
      <c r="N7" s="76">
        <v>14</v>
      </c>
    </row>
    <row r="8" spans="1:26" s="106" customFormat="1" ht="40.5" customHeight="1" x14ac:dyDescent="0.25">
      <c r="A8" s="101" t="s">
        <v>58</v>
      </c>
      <c r="B8" s="102" t="s">
        <v>97</v>
      </c>
      <c r="C8" s="102" t="s">
        <v>97</v>
      </c>
      <c r="D8" s="102" t="s">
        <v>97</v>
      </c>
      <c r="E8" s="102" t="s">
        <v>97</v>
      </c>
      <c r="F8" s="103" t="s">
        <v>87</v>
      </c>
      <c r="G8" s="103" t="s">
        <v>124</v>
      </c>
      <c r="H8" s="102" t="s">
        <v>80</v>
      </c>
      <c r="I8" s="102">
        <f>I9+I26</f>
        <v>21</v>
      </c>
      <c r="J8" s="101" t="s">
        <v>133</v>
      </c>
      <c r="K8" s="104"/>
      <c r="L8" s="104">
        <f>L9+L26</f>
        <v>11399.55</v>
      </c>
      <c r="M8" s="104">
        <f>M9+M26</f>
        <v>8747</v>
      </c>
      <c r="N8" s="104">
        <f>N9+N26</f>
        <v>2652.55</v>
      </c>
      <c r="O8" s="105"/>
      <c r="P8" s="105"/>
      <c r="R8" s="136"/>
      <c r="U8" s="135"/>
      <c r="V8" s="135"/>
      <c r="W8" s="135"/>
      <c r="X8" s="135"/>
      <c r="Y8" s="135"/>
      <c r="Z8" s="135"/>
    </row>
    <row r="9" spans="1:26" s="116" customFormat="1" ht="73.5" customHeight="1" x14ac:dyDescent="0.35">
      <c r="A9" s="86" t="s">
        <v>58</v>
      </c>
      <c r="B9" s="87">
        <v>40416</v>
      </c>
      <c r="C9" s="87" t="s">
        <v>97</v>
      </c>
      <c r="D9" s="87" t="s">
        <v>97</v>
      </c>
      <c r="E9" s="87" t="s">
        <v>97</v>
      </c>
      <c r="F9" s="88" t="s">
        <v>98</v>
      </c>
      <c r="G9" s="89" t="s">
        <v>124</v>
      </c>
      <c r="H9" s="87" t="s">
        <v>80</v>
      </c>
      <c r="I9" s="87">
        <f>SUM(I10:I25)</f>
        <v>20</v>
      </c>
      <c r="J9" s="86" t="s">
        <v>133</v>
      </c>
      <c r="K9" s="90"/>
      <c r="L9" s="91">
        <f>SUM(L10:L25)</f>
        <v>9999.5499999999993</v>
      </c>
      <c r="M9" s="91">
        <f>SUM(M10:M25)</f>
        <v>8046.9999999999991</v>
      </c>
      <c r="N9" s="91">
        <f>SUM(N10:N25)</f>
        <v>1952.55</v>
      </c>
      <c r="O9" s="115"/>
      <c r="P9" s="115"/>
      <c r="R9" s="138"/>
      <c r="U9" s="137"/>
      <c r="V9" s="137"/>
      <c r="W9" s="139"/>
      <c r="X9" s="140"/>
      <c r="Y9" s="137"/>
      <c r="Z9" s="137"/>
    </row>
    <row r="10" spans="1:26" ht="69.75" customHeight="1" x14ac:dyDescent="0.35">
      <c r="A10" s="95" t="s">
        <v>58</v>
      </c>
      <c r="B10" s="96">
        <v>40416</v>
      </c>
      <c r="C10" s="96">
        <v>164</v>
      </c>
      <c r="D10" s="96">
        <v>27300052</v>
      </c>
      <c r="E10" s="96" t="s">
        <v>105</v>
      </c>
      <c r="F10" s="68" t="s">
        <v>100</v>
      </c>
      <c r="G10" s="68" t="s">
        <v>124</v>
      </c>
      <c r="H10" s="96" t="s">
        <v>80</v>
      </c>
      <c r="I10" s="97">
        <v>1</v>
      </c>
      <c r="J10" s="95" t="s">
        <v>125</v>
      </c>
      <c r="K10" s="98"/>
      <c r="L10" s="98">
        <f t="shared" ref="L10:L27" si="0">SUM(M10:N10)</f>
        <v>990</v>
      </c>
      <c r="M10" s="98">
        <v>990</v>
      </c>
      <c r="N10" s="98"/>
      <c r="P10" s="100"/>
      <c r="T10" s="120"/>
      <c r="V10" s="121"/>
      <c r="W10" s="121"/>
      <c r="X10" s="121"/>
      <c r="Y10" s="121"/>
      <c r="Z10" s="121"/>
    </row>
    <row r="11" spans="1:26" ht="87.75" customHeight="1" x14ac:dyDescent="0.35">
      <c r="A11" s="95" t="s">
        <v>58</v>
      </c>
      <c r="B11" s="96">
        <v>40416</v>
      </c>
      <c r="C11" s="96">
        <v>164</v>
      </c>
      <c r="D11" s="96">
        <v>27300052</v>
      </c>
      <c r="E11" s="96" t="s">
        <v>105</v>
      </c>
      <c r="F11" s="68" t="s">
        <v>155</v>
      </c>
      <c r="G11" s="68" t="s">
        <v>124</v>
      </c>
      <c r="H11" s="96" t="s">
        <v>80</v>
      </c>
      <c r="I11" s="97">
        <v>1</v>
      </c>
      <c r="J11" s="95" t="s">
        <v>125</v>
      </c>
      <c r="K11" s="98"/>
      <c r="L11" s="98">
        <f t="shared" si="0"/>
        <v>1221.9000000000001</v>
      </c>
      <c r="M11" s="98">
        <v>1221.9000000000001</v>
      </c>
      <c r="N11" s="98"/>
      <c r="P11" s="100"/>
      <c r="T11" s="120"/>
      <c r="V11" s="121"/>
      <c r="W11" s="121"/>
      <c r="X11" s="121"/>
      <c r="Y11" s="121"/>
      <c r="Z11" s="121"/>
    </row>
    <row r="12" spans="1:26" ht="75.75" customHeight="1" x14ac:dyDescent="0.35">
      <c r="A12" s="95" t="s">
        <v>58</v>
      </c>
      <c r="B12" s="96">
        <v>40416</v>
      </c>
      <c r="C12" s="96">
        <v>164</v>
      </c>
      <c r="D12" s="96">
        <v>27300052</v>
      </c>
      <c r="E12" s="96" t="s">
        <v>105</v>
      </c>
      <c r="F12" s="68" t="s">
        <v>112</v>
      </c>
      <c r="G12" s="68" t="s">
        <v>124</v>
      </c>
      <c r="H12" s="96" t="s">
        <v>80</v>
      </c>
      <c r="I12" s="97">
        <v>1</v>
      </c>
      <c r="J12" s="95" t="s">
        <v>133</v>
      </c>
      <c r="K12" s="98"/>
      <c r="L12" s="98">
        <f t="shared" si="0"/>
        <v>1437.21</v>
      </c>
      <c r="M12" s="98">
        <v>787.21</v>
      </c>
      <c r="N12" s="98">
        <v>650</v>
      </c>
      <c r="O12" s="122"/>
      <c r="V12" s="141"/>
      <c r="W12" s="121"/>
      <c r="X12" s="121"/>
      <c r="Y12" s="121"/>
      <c r="Z12" s="121"/>
    </row>
    <row r="13" spans="1:26" ht="74.25" customHeight="1" x14ac:dyDescent="0.35">
      <c r="A13" s="95" t="s">
        <v>58</v>
      </c>
      <c r="B13" s="96">
        <v>40416</v>
      </c>
      <c r="C13" s="96">
        <v>164</v>
      </c>
      <c r="D13" s="96">
        <v>27300052</v>
      </c>
      <c r="E13" s="96" t="s">
        <v>105</v>
      </c>
      <c r="F13" s="68" t="s">
        <v>147</v>
      </c>
      <c r="G13" s="68" t="s">
        <v>124</v>
      </c>
      <c r="H13" s="96" t="s">
        <v>80</v>
      </c>
      <c r="I13" s="97">
        <v>1</v>
      </c>
      <c r="J13" s="95" t="s">
        <v>133</v>
      </c>
      <c r="K13" s="98"/>
      <c r="L13" s="98">
        <f t="shared" si="0"/>
        <v>2605.1</v>
      </c>
      <c r="M13" s="98">
        <v>1302.55</v>
      </c>
      <c r="N13" s="98">
        <v>1302.55</v>
      </c>
      <c r="V13" s="121"/>
      <c r="W13" s="121"/>
      <c r="X13" s="121"/>
      <c r="Y13" s="121"/>
      <c r="Z13" s="121"/>
    </row>
    <row r="14" spans="1:26" ht="107.25" customHeight="1" x14ac:dyDescent="0.3">
      <c r="A14" s="95" t="s">
        <v>58</v>
      </c>
      <c r="B14" s="96">
        <v>40416</v>
      </c>
      <c r="C14" s="96">
        <v>164</v>
      </c>
      <c r="D14" s="96">
        <v>27300052</v>
      </c>
      <c r="E14" s="96" t="s">
        <v>105</v>
      </c>
      <c r="F14" s="68" t="s">
        <v>143</v>
      </c>
      <c r="G14" s="68" t="s">
        <v>124</v>
      </c>
      <c r="H14" s="96" t="s">
        <v>80</v>
      </c>
      <c r="I14" s="97">
        <v>1</v>
      </c>
      <c r="J14" s="95" t="s">
        <v>132</v>
      </c>
      <c r="K14" s="98"/>
      <c r="L14" s="98">
        <f t="shared" si="0"/>
        <v>788.11</v>
      </c>
      <c r="M14" s="98">
        <v>788.11</v>
      </c>
      <c r="N14" s="98"/>
      <c r="P14" s="100"/>
      <c r="V14" s="142"/>
      <c r="W14" s="142"/>
      <c r="X14" s="142"/>
      <c r="Y14" s="142"/>
      <c r="Z14" s="142"/>
    </row>
    <row r="15" spans="1:26" ht="96" customHeight="1" x14ac:dyDescent="0.3">
      <c r="A15" s="95" t="s">
        <v>58</v>
      </c>
      <c r="B15" s="96">
        <v>40416</v>
      </c>
      <c r="C15" s="96">
        <v>164</v>
      </c>
      <c r="D15" s="96">
        <v>27300052</v>
      </c>
      <c r="E15" s="96" t="s">
        <v>105</v>
      </c>
      <c r="F15" s="68" t="s">
        <v>151</v>
      </c>
      <c r="G15" s="68" t="s">
        <v>124</v>
      </c>
      <c r="H15" s="96" t="s">
        <v>80</v>
      </c>
      <c r="I15" s="97">
        <v>1</v>
      </c>
      <c r="J15" s="95" t="s">
        <v>125</v>
      </c>
      <c r="K15" s="98"/>
      <c r="L15" s="98">
        <f t="shared" si="0"/>
        <v>393.9</v>
      </c>
      <c r="M15" s="98">
        <v>393.9</v>
      </c>
      <c r="N15" s="98"/>
      <c r="P15" s="100"/>
      <c r="V15" s="142"/>
      <c r="W15" s="142"/>
      <c r="X15" s="142"/>
      <c r="Y15" s="142"/>
      <c r="Z15" s="142"/>
    </row>
    <row r="16" spans="1:26" ht="55.5" customHeight="1" x14ac:dyDescent="0.25">
      <c r="A16" s="95" t="s">
        <v>58</v>
      </c>
      <c r="B16" s="96">
        <v>40416</v>
      </c>
      <c r="C16" s="96">
        <v>164</v>
      </c>
      <c r="D16" s="96">
        <v>27300052</v>
      </c>
      <c r="E16" s="96" t="s">
        <v>105</v>
      </c>
      <c r="F16" s="68" t="s">
        <v>144</v>
      </c>
      <c r="G16" s="68" t="s">
        <v>124</v>
      </c>
      <c r="H16" s="96" t="s">
        <v>80</v>
      </c>
      <c r="I16" s="97">
        <v>1</v>
      </c>
      <c r="J16" s="95" t="s">
        <v>125</v>
      </c>
      <c r="K16" s="98"/>
      <c r="L16" s="98">
        <f t="shared" si="0"/>
        <v>270</v>
      </c>
      <c r="M16" s="98">
        <v>270</v>
      </c>
      <c r="N16" s="98"/>
      <c r="P16" s="100"/>
    </row>
    <row r="17" spans="1:26" ht="53.25" customHeight="1" x14ac:dyDescent="0.25">
      <c r="A17" s="95" t="s">
        <v>58</v>
      </c>
      <c r="B17" s="96">
        <v>40416</v>
      </c>
      <c r="C17" s="96">
        <v>164</v>
      </c>
      <c r="D17" s="96">
        <v>27300052</v>
      </c>
      <c r="E17" s="96" t="s">
        <v>105</v>
      </c>
      <c r="F17" s="68" t="s">
        <v>145</v>
      </c>
      <c r="G17" s="68" t="s">
        <v>124</v>
      </c>
      <c r="H17" s="96" t="s">
        <v>80</v>
      </c>
      <c r="I17" s="97">
        <v>1</v>
      </c>
      <c r="J17" s="95" t="s">
        <v>125</v>
      </c>
      <c r="K17" s="98"/>
      <c r="L17" s="98">
        <f t="shared" si="0"/>
        <v>416.5</v>
      </c>
      <c r="M17" s="98">
        <v>416.5</v>
      </c>
      <c r="N17" s="98"/>
    </row>
    <row r="18" spans="1:26" ht="113.25" customHeight="1" x14ac:dyDescent="0.25">
      <c r="A18" s="95" t="s">
        <v>58</v>
      </c>
      <c r="B18" s="96">
        <v>40416</v>
      </c>
      <c r="C18" s="96">
        <v>164</v>
      </c>
      <c r="D18" s="96">
        <v>27300052</v>
      </c>
      <c r="E18" s="96" t="s">
        <v>105</v>
      </c>
      <c r="F18" s="119" t="s">
        <v>148</v>
      </c>
      <c r="G18" s="68" t="s">
        <v>124</v>
      </c>
      <c r="H18" s="96" t="s">
        <v>80</v>
      </c>
      <c r="I18" s="97">
        <v>1</v>
      </c>
      <c r="J18" s="95" t="s">
        <v>125</v>
      </c>
      <c r="K18" s="98"/>
      <c r="L18" s="98">
        <f>SUM(M18:N18)</f>
        <v>276.23</v>
      </c>
      <c r="M18" s="98">
        <v>276.23</v>
      </c>
      <c r="N18" s="98"/>
      <c r="P18" s="100"/>
    </row>
    <row r="19" spans="1:26" ht="132" customHeight="1" x14ac:dyDescent="0.25">
      <c r="A19" s="95" t="s">
        <v>58</v>
      </c>
      <c r="B19" s="96">
        <v>40416</v>
      </c>
      <c r="C19" s="96">
        <v>164</v>
      </c>
      <c r="D19" s="96">
        <v>27300052</v>
      </c>
      <c r="E19" s="96" t="s">
        <v>105</v>
      </c>
      <c r="F19" s="68" t="s">
        <v>150</v>
      </c>
      <c r="G19" s="68" t="s">
        <v>124</v>
      </c>
      <c r="H19" s="96" t="s">
        <v>80</v>
      </c>
      <c r="I19" s="97">
        <v>1</v>
      </c>
      <c r="J19" s="95" t="s">
        <v>125</v>
      </c>
      <c r="K19" s="98"/>
      <c r="L19" s="98">
        <f t="shared" si="0"/>
        <v>410</v>
      </c>
      <c r="M19" s="98">
        <v>410</v>
      </c>
      <c r="N19" s="98"/>
      <c r="P19" s="100"/>
    </row>
    <row r="20" spans="1:26" ht="59.25" customHeight="1" x14ac:dyDescent="0.25">
      <c r="A20" s="95" t="s">
        <v>58</v>
      </c>
      <c r="B20" s="96">
        <v>40416</v>
      </c>
      <c r="C20" s="96">
        <v>164</v>
      </c>
      <c r="D20" s="96">
        <v>27300052</v>
      </c>
      <c r="E20" s="96" t="s">
        <v>105</v>
      </c>
      <c r="F20" s="119" t="s">
        <v>156</v>
      </c>
      <c r="G20" s="68" t="s">
        <v>124</v>
      </c>
      <c r="H20" s="96" t="s">
        <v>80</v>
      </c>
      <c r="I20" s="97">
        <v>1</v>
      </c>
      <c r="J20" s="95" t="s">
        <v>132</v>
      </c>
      <c r="K20" s="98"/>
      <c r="L20" s="98">
        <f t="shared" si="0"/>
        <v>122.11</v>
      </c>
      <c r="M20" s="98">
        <v>122.11</v>
      </c>
      <c r="N20" s="98"/>
    </row>
    <row r="21" spans="1:26" ht="54.75" customHeight="1" x14ac:dyDescent="0.25">
      <c r="A21" s="95" t="s">
        <v>58</v>
      </c>
      <c r="B21" s="96">
        <v>40416</v>
      </c>
      <c r="C21" s="96">
        <v>164</v>
      </c>
      <c r="D21" s="96">
        <v>27300052</v>
      </c>
      <c r="E21" s="96" t="s">
        <v>105</v>
      </c>
      <c r="F21" s="119" t="s">
        <v>154</v>
      </c>
      <c r="G21" s="68" t="s">
        <v>124</v>
      </c>
      <c r="H21" s="96" t="s">
        <v>80</v>
      </c>
      <c r="I21" s="97">
        <v>1</v>
      </c>
      <c r="J21" s="95" t="s">
        <v>132</v>
      </c>
      <c r="K21" s="98"/>
      <c r="L21" s="98">
        <f t="shared" si="0"/>
        <v>285</v>
      </c>
      <c r="M21" s="98">
        <v>285</v>
      </c>
      <c r="N21" s="98"/>
    </row>
    <row r="22" spans="1:26" ht="56.25" customHeight="1" x14ac:dyDescent="0.25">
      <c r="A22" s="95" t="s">
        <v>58</v>
      </c>
      <c r="B22" s="96">
        <v>40416</v>
      </c>
      <c r="C22" s="96">
        <v>164</v>
      </c>
      <c r="D22" s="96">
        <v>27300052</v>
      </c>
      <c r="E22" s="96" t="s">
        <v>105</v>
      </c>
      <c r="F22" s="68" t="s">
        <v>149</v>
      </c>
      <c r="G22" s="68" t="s">
        <v>124</v>
      </c>
      <c r="H22" s="96" t="s">
        <v>80</v>
      </c>
      <c r="I22" s="97">
        <v>1</v>
      </c>
      <c r="J22" s="95" t="s">
        <v>134</v>
      </c>
      <c r="K22" s="98"/>
      <c r="L22" s="98">
        <f t="shared" si="0"/>
        <v>280</v>
      </c>
      <c r="M22" s="98">
        <v>280</v>
      </c>
      <c r="N22" s="98"/>
      <c r="P22" s="123"/>
      <c r="T22" s="118"/>
    </row>
    <row r="23" spans="1:26" ht="50.25" customHeight="1" x14ac:dyDescent="0.25">
      <c r="A23" s="95" t="s">
        <v>58</v>
      </c>
      <c r="B23" s="96">
        <v>40416</v>
      </c>
      <c r="C23" s="96">
        <v>164</v>
      </c>
      <c r="D23" s="96">
        <v>27300052</v>
      </c>
      <c r="E23" s="96" t="s">
        <v>105</v>
      </c>
      <c r="F23" s="68" t="s">
        <v>101</v>
      </c>
      <c r="G23" s="68" t="s">
        <v>124</v>
      </c>
      <c r="H23" s="96" t="s">
        <v>80</v>
      </c>
      <c r="I23" s="97">
        <v>4</v>
      </c>
      <c r="J23" s="95" t="s">
        <v>132</v>
      </c>
      <c r="K23" s="98"/>
      <c r="L23" s="66">
        <f t="shared" si="0"/>
        <v>303.49</v>
      </c>
      <c r="M23" s="66">
        <v>303.49</v>
      </c>
      <c r="N23" s="98"/>
      <c r="T23" s="118"/>
    </row>
    <row r="24" spans="1:26" ht="69" customHeight="1" x14ac:dyDescent="0.25">
      <c r="A24" s="95" t="s">
        <v>58</v>
      </c>
      <c r="B24" s="96">
        <v>40416</v>
      </c>
      <c r="C24" s="96">
        <v>164</v>
      </c>
      <c r="D24" s="96">
        <v>27300052</v>
      </c>
      <c r="E24" s="96" t="s">
        <v>105</v>
      </c>
      <c r="F24" s="68" t="s">
        <v>142</v>
      </c>
      <c r="G24" s="68" t="s">
        <v>124</v>
      </c>
      <c r="H24" s="96" t="s">
        <v>80</v>
      </c>
      <c r="I24" s="97">
        <v>1</v>
      </c>
      <c r="J24" s="95" t="s">
        <v>132</v>
      </c>
      <c r="K24" s="98"/>
      <c r="L24" s="98">
        <f t="shared" si="0"/>
        <v>50</v>
      </c>
      <c r="M24" s="98">
        <v>50</v>
      </c>
      <c r="N24" s="98"/>
    </row>
    <row r="25" spans="1:26" ht="50.25" customHeight="1" x14ac:dyDescent="0.25">
      <c r="A25" s="95" t="s">
        <v>58</v>
      </c>
      <c r="B25" s="96">
        <v>40416</v>
      </c>
      <c r="C25" s="96">
        <v>164</v>
      </c>
      <c r="D25" s="96">
        <v>27300052</v>
      </c>
      <c r="E25" s="96" t="s">
        <v>105</v>
      </c>
      <c r="F25" s="68" t="s">
        <v>153</v>
      </c>
      <c r="G25" s="68" t="s">
        <v>124</v>
      </c>
      <c r="H25" s="96" t="s">
        <v>80</v>
      </c>
      <c r="I25" s="97">
        <v>2</v>
      </c>
      <c r="J25" s="95" t="s">
        <v>132</v>
      </c>
      <c r="K25" s="98"/>
      <c r="L25" s="98">
        <f t="shared" si="0"/>
        <v>150</v>
      </c>
      <c r="M25" s="98">
        <v>150</v>
      </c>
      <c r="N25" s="98"/>
      <c r="T25" s="118"/>
    </row>
    <row r="26" spans="1:26" s="114" customFormat="1" ht="57" customHeight="1" x14ac:dyDescent="0.25">
      <c r="A26" s="86" t="s">
        <v>58</v>
      </c>
      <c r="B26" s="92">
        <v>40417</v>
      </c>
      <c r="C26" s="87" t="s">
        <v>97</v>
      </c>
      <c r="D26" s="87" t="s">
        <v>97</v>
      </c>
      <c r="E26" s="87" t="s">
        <v>97</v>
      </c>
      <c r="F26" s="93" t="s">
        <v>99</v>
      </c>
      <c r="G26" s="89" t="s">
        <v>137</v>
      </c>
      <c r="H26" s="87" t="s">
        <v>80</v>
      </c>
      <c r="I26" s="87">
        <v>1</v>
      </c>
      <c r="J26" s="94" t="str">
        <f>J27</f>
        <v>декабрь 2022</v>
      </c>
      <c r="K26" s="90">
        <f>SUM(K27)</f>
        <v>700</v>
      </c>
      <c r="L26" s="90">
        <f t="shared" si="0"/>
        <v>1400</v>
      </c>
      <c r="M26" s="90">
        <f>M27</f>
        <v>700</v>
      </c>
      <c r="N26" s="90">
        <f t="shared" ref="N26" si="1">N27</f>
        <v>700</v>
      </c>
      <c r="O26" s="113"/>
      <c r="P26" s="113"/>
      <c r="R26" s="134"/>
      <c r="U26" s="143"/>
      <c r="V26" s="143"/>
      <c r="W26" s="143"/>
      <c r="X26" s="143"/>
      <c r="Y26" s="143"/>
      <c r="Z26" s="143"/>
    </row>
    <row r="27" spans="1:26" ht="62.25" customHeight="1" x14ac:dyDescent="0.25">
      <c r="A27" s="95" t="s">
        <v>58</v>
      </c>
      <c r="B27" s="96">
        <v>40417</v>
      </c>
      <c r="C27" s="96">
        <v>164</v>
      </c>
      <c r="D27" s="96">
        <v>27300052</v>
      </c>
      <c r="E27" s="96" t="s">
        <v>105</v>
      </c>
      <c r="F27" s="68" t="s">
        <v>126</v>
      </c>
      <c r="G27" s="68" t="s">
        <v>137</v>
      </c>
      <c r="H27" s="96" t="s">
        <v>80</v>
      </c>
      <c r="I27" s="96">
        <v>1</v>
      </c>
      <c r="J27" s="95" t="s">
        <v>133</v>
      </c>
      <c r="K27" s="98">
        <v>700</v>
      </c>
      <c r="L27" s="98">
        <f t="shared" si="0"/>
        <v>1400</v>
      </c>
      <c r="M27" s="98">
        <v>700</v>
      </c>
      <c r="N27" s="98">
        <v>700</v>
      </c>
    </row>
    <row r="28" spans="1:26" s="110" customFormat="1" ht="71.25" customHeight="1" x14ac:dyDescent="0.25">
      <c r="A28" s="101" t="s">
        <v>59</v>
      </c>
      <c r="B28" s="102" t="s">
        <v>97</v>
      </c>
      <c r="C28" s="102" t="s">
        <v>97</v>
      </c>
      <c r="D28" s="102" t="s">
        <v>97</v>
      </c>
      <c r="E28" s="102" t="s">
        <v>97</v>
      </c>
      <c r="F28" s="107" t="s">
        <v>138</v>
      </c>
      <c r="G28" s="103" t="s">
        <v>124</v>
      </c>
      <c r="H28" s="102" t="s">
        <v>80</v>
      </c>
      <c r="I28" s="102">
        <f>I29</f>
        <v>0</v>
      </c>
      <c r="J28" s="102"/>
      <c r="K28" s="108"/>
      <c r="L28" s="108">
        <f t="shared" ref="L28:N28" si="2">L29</f>
        <v>0</v>
      </c>
      <c r="M28" s="108">
        <f t="shared" si="2"/>
        <v>0</v>
      </c>
      <c r="N28" s="108">
        <f t="shared" si="2"/>
        <v>0</v>
      </c>
      <c r="O28" s="109"/>
      <c r="P28" s="109"/>
      <c r="R28" s="134"/>
      <c r="U28" s="145"/>
      <c r="V28" s="145"/>
      <c r="W28" s="145"/>
      <c r="X28" s="145"/>
      <c r="Y28" s="145"/>
      <c r="Z28" s="145"/>
    </row>
    <row r="29" spans="1:26" s="77" customFormat="1" ht="72.75" customHeight="1" x14ac:dyDescent="0.2">
      <c r="A29" s="82" t="s">
        <v>59</v>
      </c>
      <c r="B29" s="80">
        <v>40419</v>
      </c>
      <c r="C29" s="80" t="s">
        <v>97</v>
      </c>
      <c r="D29" s="80" t="s">
        <v>97</v>
      </c>
      <c r="E29" s="80" t="s">
        <v>97</v>
      </c>
      <c r="F29" s="84" t="s">
        <v>138</v>
      </c>
      <c r="G29" s="81" t="s">
        <v>124</v>
      </c>
      <c r="H29" s="80" t="s">
        <v>80</v>
      </c>
      <c r="I29" s="80">
        <f>SUM(I30)</f>
        <v>0</v>
      </c>
      <c r="J29" s="80"/>
      <c r="K29" s="85"/>
      <c r="L29" s="85">
        <f>SUM(M29:N29)</f>
        <v>0</v>
      </c>
      <c r="M29" s="85">
        <f t="shared" ref="M29:N29" si="3">SUM(M30)</f>
        <v>0</v>
      </c>
      <c r="N29" s="85">
        <f t="shared" si="3"/>
        <v>0</v>
      </c>
      <c r="R29" s="136"/>
      <c r="U29" s="146"/>
      <c r="V29" s="146"/>
      <c r="W29" s="146"/>
      <c r="X29" s="146"/>
      <c r="Y29" s="146"/>
      <c r="Z29" s="146"/>
    </row>
    <row r="30" spans="1:26" s="72" customFormat="1" ht="100.5" customHeight="1" x14ac:dyDescent="0.2">
      <c r="A30" s="95" t="s">
        <v>59</v>
      </c>
      <c r="B30" s="96">
        <v>40419</v>
      </c>
      <c r="C30" s="95" t="s">
        <v>129</v>
      </c>
      <c r="D30" s="96">
        <v>27300037</v>
      </c>
      <c r="E30" s="96" t="s">
        <v>136</v>
      </c>
      <c r="F30" s="68" t="s">
        <v>102</v>
      </c>
      <c r="G30" s="68" t="s">
        <v>124</v>
      </c>
      <c r="H30" s="96" t="s">
        <v>80</v>
      </c>
      <c r="I30" s="96">
        <v>0</v>
      </c>
      <c r="J30" s="95"/>
      <c r="K30" s="98"/>
      <c r="L30" s="98">
        <f>SUM(M30:N30)</f>
        <v>0</v>
      </c>
      <c r="M30" s="98">
        <v>0</v>
      </c>
      <c r="N30" s="98">
        <v>0</v>
      </c>
      <c r="R30" s="134"/>
      <c r="U30" s="132"/>
      <c r="V30" s="132"/>
      <c r="W30" s="132"/>
      <c r="X30" s="132"/>
      <c r="Y30" s="132"/>
      <c r="Z30" s="132"/>
    </row>
    <row r="31" spans="1:26" s="109" customFormat="1" ht="133.5" customHeight="1" x14ac:dyDescent="0.2">
      <c r="A31" s="101" t="s">
        <v>89</v>
      </c>
      <c r="B31" s="102" t="s">
        <v>97</v>
      </c>
      <c r="C31" s="102" t="s">
        <v>97</v>
      </c>
      <c r="D31" s="102" t="s">
        <v>97</v>
      </c>
      <c r="E31" s="102" t="s">
        <v>97</v>
      </c>
      <c r="F31" s="107" t="s">
        <v>139</v>
      </c>
      <c r="G31" s="111" t="s">
        <v>140</v>
      </c>
      <c r="H31" s="102" t="s">
        <v>80</v>
      </c>
      <c r="I31" s="102">
        <f>I32</f>
        <v>2100</v>
      </c>
      <c r="J31" s="112" t="str">
        <f>J32</f>
        <v>декабрь 2021</v>
      </c>
      <c r="K31" s="104"/>
      <c r="L31" s="104">
        <f t="shared" ref="L31:N31" si="4">L32</f>
        <v>1255.7</v>
      </c>
      <c r="M31" s="104">
        <f t="shared" si="4"/>
        <v>1255.7</v>
      </c>
      <c r="N31" s="104">
        <f t="shared" si="4"/>
        <v>0</v>
      </c>
      <c r="R31" s="134"/>
      <c r="U31" s="144"/>
      <c r="V31" s="144"/>
      <c r="W31" s="144"/>
      <c r="X31" s="144"/>
      <c r="Y31" s="144"/>
      <c r="Z31" s="144"/>
    </row>
    <row r="32" spans="1:26" s="77" customFormat="1" ht="133.5" customHeight="1" x14ac:dyDescent="0.2">
      <c r="A32" s="82" t="s">
        <v>89</v>
      </c>
      <c r="B32" s="80">
        <v>40420</v>
      </c>
      <c r="C32" s="80" t="s">
        <v>97</v>
      </c>
      <c r="D32" s="80" t="s">
        <v>97</v>
      </c>
      <c r="E32" s="80" t="s">
        <v>97</v>
      </c>
      <c r="F32" s="84" t="s">
        <v>88</v>
      </c>
      <c r="G32" s="99" t="s">
        <v>140</v>
      </c>
      <c r="H32" s="80" t="s">
        <v>80</v>
      </c>
      <c r="I32" s="80">
        <f>SUM(I33:I34)</f>
        <v>2100</v>
      </c>
      <c r="J32" s="82" t="s">
        <v>132</v>
      </c>
      <c r="K32" s="83"/>
      <c r="L32" s="83">
        <f>SUM(L33:L34)</f>
        <v>1255.7</v>
      </c>
      <c r="M32" s="83">
        <f t="shared" ref="M32:N32" si="5">SUM(M33:M34)</f>
        <v>1255.7</v>
      </c>
      <c r="N32" s="83">
        <f t="shared" si="5"/>
        <v>0</v>
      </c>
      <c r="R32" s="136"/>
      <c r="U32" s="146"/>
      <c r="V32" s="146"/>
      <c r="W32" s="146"/>
      <c r="X32" s="146"/>
      <c r="Y32" s="146"/>
      <c r="Z32" s="146"/>
    </row>
    <row r="33" spans="1:26" s="72" customFormat="1" ht="70.5" customHeight="1" x14ac:dyDescent="0.2">
      <c r="A33" s="78" t="s">
        <v>89</v>
      </c>
      <c r="B33" s="75">
        <v>40420</v>
      </c>
      <c r="C33" s="78" t="s">
        <v>130</v>
      </c>
      <c r="D33" s="75" t="s">
        <v>107</v>
      </c>
      <c r="E33" s="75" t="s">
        <v>106</v>
      </c>
      <c r="F33" s="79" t="s">
        <v>103</v>
      </c>
      <c r="G33" s="79" t="s">
        <v>127</v>
      </c>
      <c r="H33" s="75" t="s">
        <v>80</v>
      </c>
      <c r="I33" s="75">
        <v>100</v>
      </c>
      <c r="J33" s="78" t="s">
        <v>132</v>
      </c>
      <c r="K33" s="66"/>
      <c r="L33" s="66">
        <f>SUM(M33:N33)</f>
        <v>655.7</v>
      </c>
      <c r="M33" s="66">
        <v>655.7</v>
      </c>
      <c r="N33" s="66"/>
      <c r="R33" s="134"/>
      <c r="U33" s="132"/>
      <c r="V33" s="132"/>
      <c r="W33" s="132"/>
      <c r="X33" s="132"/>
      <c r="Y33" s="132"/>
      <c r="Z33" s="132"/>
    </row>
    <row r="34" spans="1:26" s="72" customFormat="1" ht="106.5" customHeight="1" x14ac:dyDescent="0.2">
      <c r="A34" s="78" t="s">
        <v>89</v>
      </c>
      <c r="B34" s="75">
        <v>40420</v>
      </c>
      <c r="C34" s="78" t="s">
        <v>130</v>
      </c>
      <c r="D34" s="75" t="s">
        <v>107</v>
      </c>
      <c r="E34" s="75" t="s">
        <v>106</v>
      </c>
      <c r="F34" s="79" t="s">
        <v>88</v>
      </c>
      <c r="G34" s="79" t="s">
        <v>128</v>
      </c>
      <c r="H34" s="75" t="s">
        <v>80</v>
      </c>
      <c r="I34" s="75">
        <v>2000</v>
      </c>
      <c r="J34" s="78" t="s">
        <v>132</v>
      </c>
      <c r="K34" s="66"/>
      <c r="L34" s="66">
        <f>SUM(M34:N34)</f>
        <v>600</v>
      </c>
      <c r="M34" s="66">
        <v>600</v>
      </c>
      <c r="N34" s="66"/>
      <c r="R34" s="134"/>
      <c r="U34" s="132"/>
      <c r="V34" s="132"/>
      <c r="W34" s="132"/>
      <c r="X34" s="132"/>
      <c r="Y34" s="132"/>
      <c r="Z34" s="132"/>
    </row>
  </sheetData>
  <autoFilter ref="A7:P34"/>
  <mergeCells count="6">
    <mergeCell ref="K1:N1"/>
    <mergeCell ref="A5:A6"/>
    <mergeCell ref="B5:B6"/>
    <mergeCell ref="C5:C6"/>
    <mergeCell ref="F5:F6"/>
    <mergeCell ref="A2:M2"/>
  </mergeCells>
  <printOptions horizontalCentered="1"/>
  <pageMargins left="0.25" right="0.25" top="0.75" bottom="0.75" header="0.3" footer="0.3"/>
  <pageSetup paperSize="9" scale="62" orientation="landscape" r:id="rId1"/>
  <headerFooter differentFirst="1">
    <oddHeader>&amp;R&amp;P</oddHeader>
  </headerFooter>
  <rowBreaks count="2" manualBreakCount="2">
    <brk id="14" max="13" man="1"/>
    <brk id="25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9" sqref="S9"/>
    </sheetView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28" t="s">
        <v>48</v>
      </c>
      <c r="B1" s="128" t="s">
        <v>4</v>
      </c>
      <c r="C1" s="128" t="s">
        <v>49</v>
      </c>
      <c r="D1" s="128" t="s">
        <v>50</v>
      </c>
      <c r="E1" s="128"/>
      <c r="F1" s="128" t="s">
        <v>53</v>
      </c>
      <c r="G1" s="128" t="s">
        <v>17</v>
      </c>
      <c r="H1" s="128"/>
      <c r="I1" s="128"/>
      <c r="J1" s="128"/>
      <c r="K1" s="128" t="s">
        <v>12</v>
      </c>
      <c r="L1" s="128"/>
      <c r="M1" s="128"/>
      <c r="N1" s="128"/>
      <c r="O1" s="128"/>
    </row>
    <row r="2" spans="1:15" ht="51" x14ac:dyDescent="0.2">
      <c r="A2" s="128"/>
      <c r="B2" s="128"/>
      <c r="C2" s="128"/>
      <c r="D2" s="10" t="s">
        <v>51</v>
      </c>
      <c r="E2" s="10" t="s">
        <v>52</v>
      </c>
      <c r="F2" s="128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129" t="s">
        <v>55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85</v>
      </c>
    </row>
    <row r="2" spans="1:17" x14ac:dyDescent="0.2">
      <c r="A2" t="s">
        <v>86</v>
      </c>
    </row>
    <row r="5" spans="1:17" ht="64.5" customHeight="1" x14ac:dyDescent="0.2">
      <c r="A5" s="128" t="s">
        <v>3</v>
      </c>
      <c r="B5" s="128" t="s">
        <v>4</v>
      </c>
      <c r="C5" s="128" t="s">
        <v>10</v>
      </c>
      <c r="D5" s="128" t="s">
        <v>6</v>
      </c>
      <c r="E5" s="128" t="s">
        <v>17</v>
      </c>
      <c r="F5" s="128"/>
      <c r="G5" s="128"/>
      <c r="H5" s="128"/>
      <c r="I5" s="128"/>
      <c r="J5" s="128"/>
      <c r="K5" s="128" t="s">
        <v>37</v>
      </c>
      <c r="L5" s="128"/>
      <c r="M5" s="128"/>
      <c r="N5" s="128"/>
      <c r="O5" s="128"/>
      <c r="P5" s="130" t="s">
        <v>45</v>
      </c>
    </row>
    <row r="6" spans="1:17" ht="76.5" x14ac:dyDescent="0.2">
      <c r="A6" s="128"/>
      <c r="B6" s="128"/>
      <c r="C6" s="128"/>
      <c r="D6" s="128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31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План с правками ОЛ</vt:lpstr>
      <vt:lpstr>План </vt:lpstr>
      <vt:lpstr>Приложение 5</vt:lpstr>
      <vt:lpstr>пример</vt:lpstr>
      <vt:lpstr>квартальный отчет Вариант 1</vt:lpstr>
      <vt:lpstr>'План '!Область_печати</vt:lpstr>
      <vt:lpstr>'План с правками ОЛ'!Область_печати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User</cp:lastModifiedBy>
  <cp:lastPrinted>2021-04-02T10:53:52Z</cp:lastPrinted>
  <dcterms:created xsi:type="dcterms:W3CDTF">2020-09-17T13:48:54Z</dcterms:created>
  <dcterms:modified xsi:type="dcterms:W3CDTF">2021-07-12T08:22:25Z</dcterms:modified>
</cp:coreProperties>
</file>